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435" activeTab="3"/>
  </bookViews>
  <sheets>
    <sheet name="ДОХОДЫ" sheetId="7" r:id="rId1"/>
    <sheet name="приложение 5 к изменению 2025" sheetId="4" r:id="rId2"/>
    <sheet name="приложение 7 к изменению 2025" sheetId="5" r:id="rId3"/>
    <sheet name="приложение 9 к изменению 2025" sheetId="6" r:id="rId4"/>
  </sheets>
  <definedNames>
    <definedName name="_xlnm.Print_Titles" localSheetId="1">'приложение 5 к изменению 2025'!$6:$8</definedName>
    <definedName name="_xlnm.Print_Titles" localSheetId="2">'приложение 7 к изменению 2025'!$6:$8</definedName>
    <definedName name="_xlnm.Print_Titles" localSheetId="3">'приложение 9 к изменению 2025'!$6:$8</definedName>
    <definedName name="_xlnm.Print_Area" localSheetId="0">ДОХОДЫ!$A$1:$E$32</definedName>
  </definedNames>
  <calcPr calcId="124519"/>
</workbook>
</file>

<file path=xl/calcChain.xml><?xml version="1.0" encoding="utf-8"?>
<calcChain xmlns="http://schemas.openxmlformats.org/spreadsheetml/2006/main">
  <c r="E25" i="7"/>
  <c r="E31" s="1"/>
  <c r="E26"/>
  <c r="D29"/>
  <c r="D26" s="1"/>
  <c r="D25" s="1"/>
  <c r="D31" s="1"/>
  <c r="C18"/>
  <c r="C8" s="1"/>
  <c r="C31" s="1"/>
  <c r="E18"/>
  <c r="E8" s="1"/>
  <c r="F146" i="6" l="1"/>
  <c r="F145" s="1"/>
  <c r="F144" s="1"/>
  <c r="F143" s="1"/>
  <c r="F142" s="1"/>
  <c r="D142"/>
  <c r="F140"/>
  <c r="F139" s="1"/>
  <c r="D139"/>
  <c r="F136"/>
  <c r="D136"/>
  <c r="F127"/>
  <c r="D127"/>
  <c r="F121"/>
  <c r="E120"/>
  <c r="E119"/>
  <c r="E118"/>
  <c r="E117"/>
  <c r="F116"/>
  <c r="F115" s="1"/>
  <c r="D116"/>
  <c r="D115" s="1"/>
  <c r="F112"/>
  <c r="D112"/>
  <c r="E108"/>
  <c r="E107"/>
  <c r="E106" s="1"/>
  <c r="F106"/>
  <c r="D106"/>
  <c r="E102"/>
  <c r="E101"/>
  <c r="E100" s="1"/>
  <c r="F100"/>
  <c r="D100"/>
  <c r="F97"/>
  <c r="D97"/>
  <c r="D96" s="1"/>
  <c r="F92"/>
  <c r="D92"/>
  <c r="F89"/>
  <c r="D89"/>
  <c r="E87"/>
  <c r="E86"/>
  <c r="E85"/>
  <c r="E84"/>
  <c r="E80"/>
  <c r="E79"/>
  <c r="E78" s="1"/>
  <c r="F78"/>
  <c r="F71" s="1"/>
  <c r="D78"/>
  <c r="E77"/>
  <c r="E76"/>
  <c r="E75"/>
  <c r="D71"/>
  <c r="F68"/>
  <c r="D68"/>
  <c r="F65"/>
  <c r="D65"/>
  <c r="F62"/>
  <c r="F61" s="1"/>
  <c r="F60" s="1"/>
  <c r="F59" s="1"/>
  <c r="D62"/>
  <c r="D61"/>
  <c r="D60" s="1"/>
  <c r="D59" s="1"/>
  <c r="E58"/>
  <c r="E57"/>
  <c r="E56"/>
  <c r="F55"/>
  <c r="D55"/>
  <c r="D54" s="1"/>
  <c r="D53" s="1"/>
  <c r="D52" s="1"/>
  <c r="D51" s="1"/>
  <c r="E50"/>
  <c r="E49"/>
  <c r="E48"/>
  <c r="E47"/>
  <c r="E46"/>
  <c r="E45"/>
  <c r="E44"/>
  <c r="E43" s="1"/>
  <c r="F43"/>
  <c r="D43"/>
  <c r="F37"/>
  <c r="D37"/>
  <c r="E36"/>
  <c r="E35"/>
  <c r="F34"/>
  <c r="F33" s="1"/>
  <c r="F32" s="1"/>
  <c r="D34"/>
  <c r="D33" s="1"/>
  <c r="D32" s="1"/>
  <c r="E31"/>
  <c r="F30"/>
  <c r="D30"/>
  <c r="E29"/>
  <c r="F28"/>
  <c r="D28"/>
  <c r="E28" s="1"/>
  <c r="F25"/>
  <c r="D25"/>
  <c r="E24"/>
  <c r="E23"/>
  <c r="F22"/>
  <c r="D22"/>
  <c r="F12"/>
  <c r="E11"/>
  <c r="G146" i="5"/>
  <c r="G145" s="1"/>
  <c r="G144" s="1"/>
  <c r="G143" s="1"/>
  <c r="G142" s="1"/>
  <c r="E142"/>
  <c r="G140"/>
  <c r="G139" s="1"/>
  <c r="E139"/>
  <c r="G136"/>
  <c r="E136"/>
  <c r="G127"/>
  <c r="E127"/>
  <c r="G121"/>
  <c r="F120"/>
  <c r="F119"/>
  <c r="F118"/>
  <c r="F117"/>
  <c r="G116"/>
  <c r="G115" s="1"/>
  <c r="E116"/>
  <c r="E115" s="1"/>
  <c r="G112"/>
  <c r="E112"/>
  <c r="F108"/>
  <c r="F107"/>
  <c r="F106" s="1"/>
  <c r="G106"/>
  <c r="E106"/>
  <c r="F102"/>
  <c r="F101"/>
  <c r="F100" s="1"/>
  <c r="F96" s="1"/>
  <c r="G100"/>
  <c r="E100"/>
  <c r="G97"/>
  <c r="E97"/>
  <c r="G92"/>
  <c r="E92"/>
  <c r="G89"/>
  <c r="E89"/>
  <c r="F87"/>
  <c r="F86"/>
  <c r="F85"/>
  <c r="F84"/>
  <c r="F80"/>
  <c r="F79"/>
  <c r="F78" s="1"/>
  <c r="G78"/>
  <c r="E78"/>
  <c r="F77"/>
  <c r="F76"/>
  <c r="F75"/>
  <c r="G71"/>
  <c r="E71"/>
  <c r="G68"/>
  <c r="E68"/>
  <c r="G65"/>
  <c r="E65"/>
  <c r="G62"/>
  <c r="E62"/>
  <c r="F58"/>
  <c r="F57"/>
  <c r="F56"/>
  <c r="G55"/>
  <c r="G54" s="1"/>
  <c r="E55"/>
  <c r="E54" s="1"/>
  <c r="E53" s="1"/>
  <c r="E52" s="1"/>
  <c r="E51" s="1"/>
  <c r="F50"/>
  <c r="F49"/>
  <c r="F48"/>
  <c r="F47"/>
  <c r="F46"/>
  <c r="F45"/>
  <c r="F44"/>
  <c r="G43"/>
  <c r="F43"/>
  <c r="E43"/>
  <c r="G37"/>
  <c r="E37"/>
  <c r="F36"/>
  <c r="F35"/>
  <c r="G34"/>
  <c r="G33" s="1"/>
  <c r="G32" s="1"/>
  <c r="E34"/>
  <c r="E33" s="1"/>
  <c r="F31"/>
  <c r="G30"/>
  <c r="E30"/>
  <c r="F29"/>
  <c r="G28"/>
  <c r="E28"/>
  <c r="G25"/>
  <c r="E25"/>
  <c r="F24"/>
  <c r="F23"/>
  <c r="G22"/>
  <c r="E22"/>
  <c r="G12"/>
  <c r="F11"/>
  <c r="G11" i="4"/>
  <c r="H146"/>
  <c r="H145" s="1"/>
  <c r="F142"/>
  <c r="F139"/>
  <c r="F136"/>
  <c r="F127"/>
  <c r="H115"/>
  <c r="H116"/>
  <c r="F116"/>
  <c r="F115" s="1"/>
  <c r="G120"/>
  <c r="G119"/>
  <c r="G118"/>
  <c r="G117"/>
  <c r="G116" s="1"/>
  <c r="G115" s="1"/>
  <c r="H112"/>
  <c r="F112"/>
  <c r="G106"/>
  <c r="G108"/>
  <c r="G107"/>
  <c r="F106"/>
  <c r="G102"/>
  <c r="G101"/>
  <c r="G100" s="1"/>
  <c r="G96" s="1"/>
  <c r="G95" s="1"/>
  <c r="G88" s="1"/>
  <c r="F100"/>
  <c r="F97"/>
  <c r="F96" s="1"/>
  <c r="F95" s="1"/>
  <c r="F88" s="1"/>
  <c r="F83" s="1"/>
  <c r="H89"/>
  <c r="H92"/>
  <c r="F92"/>
  <c r="F89"/>
  <c r="G84"/>
  <c r="G86"/>
  <c r="G87"/>
  <c r="G85"/>
  <c r="F71"/>
  <c r="H78"/>
  <c r="H71" s="1"/>
  <c r="F78"/>
  <c r="G80"/>
  <c r="G79"/>
  <c r="G78" s="1"/>
  <c r="G71" s="1"/>
  <c r="G76"/>
  <c r="G77"/>
  <c r="G75"/>
  <c r="F68"/>
  <c r="F65"/>
  <c r="F62"/>
  <c r="G49"/>
  <c r="G50"/>
  <c r="G56"/>
  <c r="G57"/>
  <c r="G58"/>
  <c r="F55"/>
  <c r="F54" s="1"/>
  <c r="F43"/>
  <c r="G48"/>
  <c r="G47"/>
  <c r="G46"/>
  <c r="G45"/>
  <c r="G44"/>
  <c r="G43" s="1"/>
  <c r="F37"/>
  <c r="G35"/>
  <c r="G36"/>
  <c r="F34"/>
  <c r="F33" s="1"/>
  <c r="F32" s="1"/>
  <c r="G29"/>
  <c r="G31"/>
  <c r="F28"/>
  <c r="F30"/>
  <c r="G24"/>
  <c r="G23"/>
  <c r="F25"/>
  <c r="F22"/>
  <c r="F22" i="5" l="1"/>
  <c r="F116"/>
  <c r="F115" s="1"/>
  <c r="G83" i="4"/>
  <c r="F30" i="5"/>
  <c r="F34"/>
  <c r="F95"/>
  <c r="F88" s="1"/>
  <c r="F83" s="1"/>
  <c r="E55" i="6"/>
  <c r="G135" i="5"/>
  <c r="G134" s="1"/>
  <c r="G133" s="1"/>
  <c r="F96" i="6"/>
  <c r="F95" s="1"/>
  <c r="F88" s="1"/>
  <c r="F83" s="1"/>
  <c r="E21" i="5"/>
  <c r="G61"/>
  <c r="G60" s="1"/>
  <c r="G59" s="1"/>
  <c r="F71"/>
  <c r="E135"/>
  <c r="E134" s="1"/>
  <c r="E133" s="1"/>
  <c r="D21" i="6"/>
  <c r="E116"/>
  <c r="E115" s="1"/>
  <c r="F28" i="5"/>
  <c r="F21" s="1"/>
  <c r="F55"/>
  <c r="E61"/>
  <c r="E60" s="1"/>
  <c r="E59" s="1"/>
  <c r="G96"/>
  <c r="G95" s="1"/>
  <c r="G88" s="1"/>
  <c r="G83" s="1"/>
  <c r="E96"/>
  <c r="E95" s="1"/>
  <c r="E88" s="1"/>
  <c r="E83" s="1"/>
  <c r="G21"/>
  <c r="G19" s="1"/>
  <c r="G18" s="1"/>
  <c r="D135" i="6"/>
  <c r="D134" s="1"/>
  <c r="D133" s="1"/>
  <c r="F21"/>
  <c r="F19" s="1"/>
  <c r="F18" s="1"/>
  <c r="E71"/>
  <c r="E96"/>
  <c r="F135"/>
  <c r="F134" s="1"/>
  <c r="F133" s="1"/>
  <c r="E22"/>
  <c r="E21" s="1"/>
  <c r="E34"/>
  <c r="F20"/>
  <c r="D19"/>
  <c r="D18" s="1"/>
  <c r="E32"/>
  <c r="D95"/>
  <c r="D88" s="1"/>
  <c r="D83" s="1"/>
  <c r="E30"/>
  <c r="E33"/>
  <c r="D20"/>
  <c r="F54"/>
  <c r="F54" i="5"/>
  <c r="G53"/>
  <c r="E32"/>
  <c r="F32" s="1"/>
  <c r="F33"/>
  <c r="G20"/>
  <c r="E19"/>
  <c r="E18" s="1"/>
  <c r="F135" i="4"/>
  <c r="F134" s="1"/>
  <c r="F133" s="1"/>
  <c r="F61"/>
  <c r="F60" s="1"/>
  <c r="F59" s="1"/>
  <c r="F53"/>
  <c r="F52" s="1"/>
  <c r="F51" s="1"/>
  <c r="G22"/>
  <c r="F21"/>
  <c r="H136"/>
  <c r="E10" i="5" l="1"/>
  <c r="F20" i="4"/>
  <c r="F19"/>
  <c r="F18" s="1"/>
  <c r="F10"/>
  <c r="E20" i="5"/>
  <c r="E95" i="6"/>
  <c r="E88" s="1"/>
  <c r="E83" s="1"/>
  <c r="F18" i="5"/>
  <c r="D10" i="6"/>
  <c r="E18"/>
  <c r="E54"/>
  <c r="F53"/>
  <c r="F53" i="5"/>
  <c r="G52"/>
  <c r="H28" i="4"/>
  <c r="G28" s="1"/>
  <c r="F52" i="6" l="1"/>
  <c r="E53"/>
  <c r="G51" i="5"/>
  <c r="F52"/>
  <c r="H65" i="4"/>
  <c r="F51" i="6" l="1"/>
  <c r="E52"/>
  <c r="F51" i="5"/>
  <c r="F10" s="1"/>
  <c r="G10"/>
  <c r="H106" i="4"/>
  <c r="E51" i="6" l="1"/>
  <c r="E10" s="1"/>
  <c r="F10"/>
  <c r="H55" i="4"/>
  <c r="G55" s="1"/>
  <c r="H30"/>
  <c r="G30" s="1"/>
  <c r="G21" s="1"/>
  <c r="H62"/>
  <c r="H43"/>
  <c r="H34"/>
  <c r="H25"/>
  <c r="H22"/>
  <c r="H33" l="1"/>
  <c r="G34"/>
  <c r="H54"/>
  <c r="G54" s="1"/>
  <c r="H21"/>
  <c r="H12"/>
  <c r="H53" l="1"/>
  <c r="G53" s="1"/>
  <c r="H32"/>
  <c r="G32" s="1"/>
  <c r="G33"/>
  <c r="H144"/>
  <c r="H143" s="1"/>
  <c r="H142" s="1"/>
  <c r="H140"/>
  <c r="H139" s="1"/>
  <c r="H135" s="1"/>
  <c r="H134" s="1"/>
  <c r="H133" s="1"/>
  <c r="H127"/>
  <c r="H121"/>
  <c r="H100"/>
  <c r="H97"/>
  <c r="H68"/>
  <c r="H61" s="1"/>
  <c r="H52"/>
  <c r="H37"/>
  <c r="H96" l="1"/>
  <c r="H95" s="1"/>
  <c r="H88" s="1"/>
  <c r="H83" s="1"/>
  <c r="H51"/>
  <c r="G52"/>
  <c r="H19"/>
  <c r="H18" s="1"/>
  <c r="G18" s="1"/>
  <c r="H20"/>
  <c r="H60"/>
  <c r="H59" s="1"/>
  <c r="G51" l="1"/>
  <c r="G10" s="1"/>
  <c r="H10"/>
</calcChain>
</file>

<file path=xl/sharedStrings.xml><?xml version="1.0" encoding="utf-8"?>
<sst xmlns="http://schemas.openxmlformats.org/spreadsheetml/2006/main" count="1268" uniqueCount="217">
  <si>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</si>
  <si>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</si>
  <si>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</si>
  <si>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</si>
  <si>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</si>
  <si>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(исполнительно-распорядительный орган) сельского поселения "Деревня Игнатовка"</t>
  </si>
  <si>
    <t>Общегосударственные вопросы</t>
  </si>
  <si>
    <t>01 00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</si>
  <si>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</si>
  <si>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01 03</t>
  </si>
  <si>
    <t>Муниципальная программа "Совершенствование системы управления органами местного самоуправления сельского поселения "Деревня Игнатовка"</t>
  </si>
  <si>
    <t>51 0 00 00000</t>
  </si>
  <si>
    <t>Основное мероприятие "Обеспечение функционирования Сельской Думы сельского поселения "Деревня Игнатовка"</t>
  </si>
  <si>
    <t>51 0 01 00000</t>
  </si>
  <si>
    <t>Депутаты представительного органа муниципального образования</t>
  </si>
  <si>
    <t>51 0 01 00300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</si>
  <si>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</si>
  <si>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</si>
  <si>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РФ, местных администраций</t>
  </si>
  <si>
    <t>01 04</t>
  </si>
  <si>
    <t xml:space="preserve"> 01 04 </t>
  </si>
  <si>
    <t>Основное мероприятие "Обеспечение функционирования администрации (исполнительно-распорядительного органа) сельского поселения «Деревня Игнатовка»</t>
  </si>
  <si>
    <t>Центральный аппарат</t>
  </si>
  <si>
    <t>51 0 01 00400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</si>
  <si>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</si>
  <si>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</si>
  <si>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</si>
  <si>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Глава администрации (исполнительно-распорядительного органа муниципального образования)</t>
  </si>
  <si>
    <t>51 0 01 00800</t>
  </si>
  <si>
    <t>Резервные фонды</t>
  </si>
  <si>
    <t xml:space="preserve"> 01 11 </t>
  </si>
  <si>
    <t>Ведомственная целевая программа "Совершенствование системы управления органами местного самоуправления сельского поселения "Деревня Игнатовка"</t>
  </si>
  <si>
    <t>Основное мероприятие "Обеспечение функционирования администрации управления органами местного самоуправления сельского поселения "Деревня Игнатовка"</t>
  </si>
  <si>
    <t>Резервные фонды местных администраций</t>
  </si>
  <si>
    <t>51 0 01 00500</t>
  </si>
  <si>
    <t>Иные бюджетные ассигнования</t>
  </si>
  <si>
    <t>Резервные средства</t>
  </si>
  <si>
    <t>Другие общегосударственные вопросы</t>
  </si>
  <si>
    <t>01 13</t>
  </si>
  <si>
    <t xml:space="preserve"> 01 13 </t>
  </si>
  <si>
    <t>Основное мероприятие "Организация праздничных мероприятий, связанных с памятными и знаменательными датами в истории села и страны, информационные услуги газеты «Людиновский Рабочий», решение других общегосударственных вопросов</t>
  </si>
  <si>
    <t>Реализация государственных функций, связанных с общегосударственными вопросами</t>
  </si>
  <si>
    <t>51 0 01 00900</t>
  </si>
  <si>
    <t>Национальная оборона</t>
  </si>
  <si>
    <t>02 00</t>
  </si>
  <si>
    <t>Мобилизация и вневойсковая подготовка</t>
  </si>
  <si>
    <t>02 03</t>
  </si>
  <si>
    <t>99 0 00 00000</t>
  </si>
  <si>
    <t>Непрограммные расходы федеральных органов исполнительной власти</t>
  </si>
  <si>
    <t xml:space="preserve"> 02 03 </t>
  </si>
  <si>
    <t>99 9 00 00000</t>
  </si>
  <si>
    <t>Субвенция на осуществление первичного воинского учета на территориях, где отсутствуют военные комиссариаты</t>
  </si>
  <si>
    <t>99 9 00 51180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</si>
  <si>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</si>
  <si>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</si>
  <si>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</si>
  <si>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</si>
  <si>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</si>
  <si>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"Безопасность жизнедеятельности на территории сельского поселения "Деревня Игнатовка"</t>
  </si>
  <si>
    <t>10 0 00 00000</t>
  </si>
  <si>
    <t>10 0 01 00100</t>
  </si>
  <si>
    <t>10 0 01 00240</t>
  </si>
  <si>
    <t>Приобретение основных средств, товаров, работ и услуг для государственных (муниципальных) нужд</t>
  </si>
  <si>
    <t>05 00</t>
  </si>
  <si>
    <t>05 03</t>
  </si>
  <si>
    <t>Основное мероприятие "Создание условий для комфортного проживания на территории сельского поселения"</t>
  </si>
  <si>
    <t>Потребляемая электроэнергия объектами уличного освещения</t>
  </si>
  <si>
    <t>48 0 01 00110</t>
  </si>
  <si>
    <t>Содержание объектов уличного освещения</t>
  </si>
  <si>
    <t>48 0 01 00120</t>
  </si>
  <si>
    <t>Основное мероприятие "Благоустройство территорий воинских захоронений"</t>
  </si>
  <si>
    <t>48 0 01 00210</t>
  </si>
  <si>
    <t>"Благоустройство территории сельского поселения  (спил деревьев, очистка от мусора, ремонт детских площадок и др.)"</t>
  </si>
  <si>
    <t>48 0 01 00240</t>
  </si>
  <si>
    <t>Образование</t>
  </si>
  <si>
    <t>07 05</t>
  </si>
  <si>
    <t>51 0 0000000</t>
  </si>
  <si>
    <t>Основное мероприятие "Переподготовка и повышение квалификации муниципальных служащих</t>
  </si>
  <si>
    <t>Профессиональная подготовка, переподготовка и повышение квалификации</t>
  </si>
  <si>
    <t>Культура, кинематография, средства массовой информации</t>
  </si>
  <si>
    <t>Культура</t>
  </si>
  <si>
    <t>08 01</t>
  </si>
  <si>
    <t>11 0 00 00000</t>
  </si>
  <si>
    <t xml:space="preserve">Развитие культуры в Людиновском районе </t>
  </si>
  <si>
    <t>11 0 03 00000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</si>
  <si>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</si>
  <si>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Иные межбюджетные трансферты</t>
  </si>
  <si>
    <t xml:space="preserve">Перечисления другим бюджетам бюджетной системы РФ </t>
  </si>
  <si>
    <t>Социальная политика</t>
  </si>
  <si>
    <t>Социальное обеспечение населения</t>
  </si>
  <si>
    <t>10 03</t>
  </si>
  <si>
    <t>Муниципальная программа "Социальная поддержка граждан сельского поселения "Деревня Игнатовка "</t>
  </si>
  <si>
    <t>03 0 00 00000</t>
  </si>
  <si>
    <t>Основное мероприятие «Социальное обеспечение и иные выплаты населению»</t>
  </si>
  <si>
    <t>03 1 01 00000</t>
  </si>
  <si>
    <t>Публичные нормативные социальные выплаты гражданам</t>
  </si>
  <si>
    <t>03 1 01 00100</t>
  </si>
  <si>
    <t>Пособие по социальной помощи населению (иные пенсии, социальные доплаты к пенсиям)</t>
  </si>
  <si>
    <t>03 1 01 00200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</si>
  <si>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Калужской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</si>
  <si>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Перечисления другим бюджетам бюджетной системы РФ</t>
  </si>
  <si>
    <t>Физическая культура</t>
  </si>
  <si>
    <t>13 0 00 00000</t>
  </si>
  <si>
    <t>Развитие физической культуры и спорта в Людиновском районе</t>
  </si>
  <si>
    <t>13 1 01 00000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</si>
  <si>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</si>
  <si>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13 1 01 01500</t>
  </si>
  <si>
    <t>001</t>
  </si>
  <si>
    <t>11 01</t>
  </si>
  <si>
    <t>Жилищно - коммунальное хозяйство</t>
  </si>
  <si>
    <t xml:space="preserve">Уплата налогов, сборов и иных платежей </t>
  </si>
  <si>
    <t>51 0 01 00410</t>
  </si>
  <si>
    <t>Заработная плата муниципальных служащих</t>
  </si>
  <si>
    <t>Начисление на оплату труда</t>
  </si>
  <si>
    <t>51 0 01 00420</t>
  </si>
  <si>
    <t>Заработная плата технического персонала</t>
  </si>
  <si>
    <t>Заработная плата главы</t>
  </si>
  <si>
    <t>Основное мероприятие "Оснащение населенных пунктов сельского поселения "Деревня игнатовка минерализованными полосами</t>
  </si>
  <si>
    <t>10 0 01 00250</t>
  </si>
  <si>
    <t>Основное мероприятие "Обслуживание пожарной техники"</t>
  </si>
  <si>
    <t>Основное мероприятие "Оснащение населенного пункта первичными средствами тушения пожаров и обучение"</t>
  </si>
  <si>
    <t>План на 2025 год</t>
  </si>
  <si>
    <t>Изменения</t>
  </si>
  <si>
    <t>План на 2025 год с изменениями</t>
  </si>
  <si>
    <t>Муниципальная  программа "Совершенствование системы управления органами местного самоуправления сельского поселения "Деревня Игнатовка"</t>
  </si>
  <si>
    <t>51 0 01 00700</t>
  </si>
  <si>
    <t>Дорожное хозяйство (дорожные фонды)</t>
  </si>
  <si>
    <t>04 09</t>
  </si>
  <si>
    <t>Текущий ремонт и содержание автомобильных дорог общего пользования (чистка дорог от снега)</t>
  </si>
  <si>
    <t>24 1 03 01010</t>
  </si>
  <si>
    <t>Текущий ремонт и содержание автомобильных дорог общего пользования (грейдирование дорог и окос обочин)</t>
  </si>
  <si>
    <t>24 1 03 01020</t>
  </si>
  <si>
    <t xml:space="preserve">Текущий ремонт и содержание автомобильных дорог общего пользования </t>
  </si>
  <si>
    <t>24 1 03 00000</t>
  </si>
  <si>
    <t>24 1 03 01030</t>
  </si>
  <si>
    <t>24 1 03 9Д030</t>
  </si>
  <si>
    <t>Коммунальное хозяйство</t>
  </si>
  <si>
    <t>05 02</t>
  </si>
  <si>
    <t>Проведение мероприятий по нормативному содержанию независимых источников водоснабжения в поселениях</t>
  </si>
  <si>
    <t>05 1 06 01000</t>
  </si>
  <si>
    <t>Муниципальная программа "Благоустройство на территории сельского поселения "Деревня Игнатовка"</t>
  </si>
  <si>
    <t>Благоустройство</t>
  </si>
  <si>
    <t>Ликвидация несанкционированных свалок бытовых отходов на территории сельского поселения</t>
  </si>
  <si>
    <t>12 0 03 01000</t>
  </si>
  <si>
    <t>Установка,содержание и обслуживание контейнерных площадок в сельских населенных пунктах, приобретение контейнеров</t>
  </si>
  <si>
    <t>12 0 04 01000</t>
  </si>
  <si>
    <t>48 0 00 00000</t>
  </si>
  <si>
    <t>Благоустройство спортивной площадки (установка тренажеров, футбольных ворот, волейбольной площадки и др.</t>
  </si>
  <si>
    <t>48 0 01 00250</t>
  </si>
  <si>
    <t>Содержание мест  захоронения на территории сельских поселений</t>
  </si>
  <si>
    <t>48 2 01 03000</t>
  </si>
  <si>
    <t xml:space="preserve">Реализация проектов развития общественной инфраструктуры муниципальный образований Людиновского района, основанных на местных инициативах </t>
  </si>
  <si>
    <t>51 0 21 00000</t>
  </si>
  <si>
    <t>Реализация проектов развития общественной инфраструктуры муниципальный образований Людиновского района, основанных на местных инициативах ( Устройство  сцены по ул.Центральная в районе д.22 в д.Игнатовка)</t>
  </si>
  <si>
    <t>51 021 00 240</t>
  </si>
  <si>
    <t>51 0 21 01600</t>
  </si>
  <si>
    <t>11 0 03 03300</t>
  </si>
  <si>
    <t>03 1 04 01500</t>
  </si>
  <si>
    <t>Распределение бюджетных ассигнований бюджета сельского поселения "Деревня Игнатовка"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год</t>
  </si>
  <si>
    <t xml:space="preserve">Код 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</si>
  <si>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</si>
  <si>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</si>
  <si>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</si>
  <si>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</si>
  <si>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</si>
  <si>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</si>
  <si>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>1 03 00000 00 0000 000</t>
  </si>
  <si>
    <t>Налоги на товары (работы,услуги) реализуемые на территории РФ</t>
  </si>
  <si>
    <t>1 03 02230 01 0000 110</t>
  </si>
  <si>
    <t>Доходы от уплаты акцзов на дизельное топливо,подлежащие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</si>
  <si>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</si>
  <si>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акцзов на моторные масла для дизельных и (или) карбюраторных (инжекторных) двигателей,подлежащие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</si>
  <si>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</si>
  <si>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акцзов на автомобильный бензин,подлежащие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</si>
  <si>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</si>
  <si>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акцзов на прямогонный бензин,подлежащие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</si>
  <si>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 xml:space="preserve"> 1 05 00000 00 0000 000</t>
  </si>
  <si>
    <t xml:space="preserve"> Налоги на совокупный доход</t>
  </si>
  <si>
    <t xml:space="preserve"> 1 05 01000 00 0000 110</t>
  </si>
  <si>
    <t>Налог с налогоплательщиков, ваыбравших в качестве налогообложения доходы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</si>
  <si>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</si>
  <si>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</si>
  <si>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</si>
  <si>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</si>
  <si>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>1 06 04000 00 0000 100</t>
  </si>
  <si>
    <t>Транспортный налог с физических лиц</t>
  </si>
  <si>
    <t xml:space="preserve"> 1 06 06000 00 0000 110</t>
  </si>
  <si>
    <t xml:space="preserve"> Земельный налог 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</si>
  <si>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</si>
  <si>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</si>
  <si>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</si>
  <si>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</si>
  <si>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2 02 01000 00 0000 150</t>
  </si>
  <si>
    <t xml:space="preserve"> Дотации бюджетам субъектов Российской Федерации и муниципальных образований</t>
  </si>
  <si>
    <t xml:space="preserve"> 2 02 03000 00 0000 150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</si>
  <si>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</si>
  <si>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2 02 40000 00 0000 150</t>
  </si>
  <si>
    <t>ИТОГО</t>
  </si>
  <si>
    <t xml:space="preserve">                                                               </t>
  </si>
  <si>
    <t>план на 2025 год</t>
  </si>
  <si>
    <t>план с изменениями</t>
  </si>
  <si>
    <t xml:space="preserve">  1 11 05025 10 0000 120</t>
  </si>
  <si>
    <t>ПРОЧИЕ НЕНАЛОГОВЫЕ ДОХОДЫ</t>
  </si>
  <si>
    <t>Инициативные платежи, зачисляемые в бюджеты сельских поселений</t>
  </si>
  <si>
    <t>2 02 29999 10 0000 150</t>
  </si>
  <si>
    <t>Прочие субсидии бюджетам сельских поселений</t>
  </si>
  <si>
    <t>Доходы бюджета сельского поселения "Деревня Игнатовка" по кодам классификации доходов бюджета Бюджетной системы Российской Федерации на 2025 год</t>
  </si>
  <si>
    <t>Приложение № 3
к решению Думы Людиновского муниципального округа Калужской области "О внесении изменений в решение Сельской Думы сельского поселения "Деревня Игнатовка" от 25.12.2024 № 37 "О бюджете сельского поселения "Деревня Игнатовка" на 2025 год и плановый период 2026 и 2027 годов" (в редакции решений от 21.02.2025  № 2, от 25.04.2025 № 8)"</t>
  </si>
  <si>
    <t>от ___________ № ____</t>
  </si>
  <si>
    <t>(в рублях)</t>
  </si>
  <si>
    <t>Доходы, получаемые в виде арендной платы, а также средства от продажи права за земли, находящиеся в собственности поселений (за исключением земельных участков муниципальных бюджетных и автономных учреждений)</t>
  </si>
  <si>
    <t>Приложение № 5
к решению Думы Людиновского муниципального округа Калужской области "О внесении изменений в решение Сельской Думы сельского поселения "Деревня Игнатовка" от 25.12.2024 № 37 "О бюджете сельского поселения "Деревня Игнатовка" на 2025 год и плановый период 2026 и 2027 годов" (в редакции решений от 21.02.2025  № 2, от 25.04.2025 № 8)"</t>
  </si>
  <si>
    <t>Ведомственная структура расходов бюджета сельского поселения 
"Деревня Игнатовка" на 2025 год</t>
  </si>
  <si>
    <t>Приложение № 7
к решению Думы Людиновского муниципального округа Калужской области "О внесении изменений в решение Сельской Думы сельского поселения "Деревня Игнатовка" от 25.12.2024 № 37 "О бюджете сельского поселения "Деревня Игнатовка" на 2025 год и плановый период 2026 и 2027 годов" (в редакции решений от 21.02.2025  № 2, от 25.04.2025 № 8)"</t>
  </si>
  <si>
    <t>Распределение бюджетных ассигнований бюджета сельского поселения "Деревня Игнатовка"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год</t>
  </si>
  <si>
    <t>Приложение № 9
к решению Думы Людиновского муниципального округа Калужской области "О внесении изменений в решение Сельской Думы сельского поселения "Деревня Игнатовка" от 25.12.2024 № 37 "О бюджете сельского поселения "Деревня Игнатовка" на 2025 год и плановый период 2026 и 2027 годов" (в редакции решений от 21.02.2025  № 2, от 25.04.2025 № 8)"</t>
  </si>
  <si>
    <t>от 29.12.2025 № 114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</si>
</sst>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-* #,##0.00&quot;р.&quot;_-;\-* #,##0.00&quot;р.&quot;_-;_-* &quot;-&quot;??&quot;р.&quot;_-;_-@_-"/>
    <numFmt numFmtId="166" formatCode="#,##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24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 Cyr"/>
      <charset val="204"/>
    </font>
    <font>
      <sz val="11"/>
      <color theme="1"/>
      <name val="Times New Roman"/>
      <family val="1"/>
      <charset val="204"/>
    </font>
    <font>
      <b/>
      <sz val="11"/>
      <name val="Times New Roman Cyr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1" fontId="12" fillId="0" borderId="0"/>
    <xf numFmtId="165" fontId="15" fillId="0" borderId="6" applyBorder="0">
      <alignment wrapText="1"/>
    </xf>
    <xf numFmtId="165" fontId="16" fillId="0" borderId="2">
      <alignment wrapText="1"/>
    </xf>
  </cellStyleXfs>
  <cellXfs count="1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7" borderId="0" xfId="0" applyFon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4" fillId="0" borderId="4" xfId="0" applyFont="1" applyBorder="1" applyAlignment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/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9" fillId="0" borderId="1" xfId="1" applyFont="1" applyBorder="1" applyAlignment="1">
      <alignment vertical="center" wrapText="1"/>
    </xf>
    <xf numFmtId="4" fontId="9" fillId="0" borderId="0" xfId="1" applyNumberFormat="1" applyFont="1"/>
    <xf numFmtId="4" fontId="20" fillId="0" borderId="1" xfId="1" applyNumberFormat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17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right" wrapText="1"/>
    </xf>
    <xf numFmtId="2" fontId="13" fillId="0" borderId="1" xfId="2" applyNumberFormat="1" applyFont="1" applyFill="1" applyBorder="1" applyAlignment="1">
      <alignment horizontal="center" vertical="center" wrapText="1"/>
    </xf>
    <xf numFmtId="2" fontId="13" fillId="0" borderId="1" xfId="2" applyNumberFormat="1" applyFont="1" applyFill="1" applyBorder="1" applyAlignment="1">
      <alignment horizontal="center" vertical="center"/>
    </xf>
    <xf numFmtId="4" fontId="13" fillId="0" borderId="1" xfId="1" applyNumberFormat="1" applyFont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164" fontId="14" fillId="0" borderId="1" xfId="3" applyNumberFormat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164" fontId="13" fillId="0" borderId="1" xfId="3" applyNumberFormat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/>
    </xf>
    <xf numFmtId="164" fontId="13" fillId="0" borderId="1" xfId="4" applyNumberFormat="1" applyFont="1" applyFill="1" applyBorder="1" applyAlignment="1">
      <alignment horizontal="center" vertical="center" wrapText="1"/>
    </xf>
    <xf numFmtId="166" fontId="14" fillId="0" borderId="1" xfId="4" applyNumberFormat="1" applyFont="1" applyFill="1" applyBorder="1" applyAlignment="1">
      <alignment horizontal="center" vertical="center" wrapText="1"/>
    </xf>
    <xf numFmtId="164" fontId="14" fillId="0" borderId="1" xfId="4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4" fontId="17" fillId="0" borderId="1" xfId="1" applyNumberFormat="1" applyFont="1" applyBorder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/>
    </xf>
    <xf numFmtId="4" fontId="14" fillId="0" borderId="1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1" fontId="17" fillId="0" borderId="1" xfId="1" applyNumberFormat="1" applyFont="1" applyBorder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13" fillId="0" borderId="1" xfId="2" applyNumberFormat="1" applyFont="1" applyFill="1" applyBorder="1" applyAlignment="1">
      <alignment vertical="center" wrapText="1"/>
    </xf>
    <xf numFmtId="164" fontId="14" fillId="0" borderId="1" xfId="3" applyNumberFormat="1" applyFont="1" applyFill="1" applyBorder="1" applyAlignment="1">
      <alignment vertical="center" wrapText="1"/>
    </xf>
    <xf numFmtId="164" fontId="13" fillId="0" borderId="1" xfId="3" applyNumberFormat="1" applyFont="1" applyFill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164" fontId="13" fillId="0" borderId="1" xfId="4" applyNumberFormat="1" applyFont="1" applyFill="1" applyBorder="1" applyAlignment="1">
      <alignment vertical="center" wrapText="1"/>
    </xf>
    <xf numFmtId="164" fontId="14" fillId="0" borderId="1" xfId="4" applyNumberFormat="1" applyFont="1" applyFill="1" applyBorder="1" applyAlignment="1">
      <alignment vertical="center" wrapText="1"/>
    </xf>
    <xf numFmtId="165" fontId="11" fillId="0" borderId="0" xfId="1" applyNumberFormat="1" applyFont="1" applyAlignment="1">
      <alignment vertical="center"/>
    </xf>
    <xf numFmtId="49" fontId="14" fillId="0" borderId="1" xfId="2" applyNumberFormat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1" fillId="0" borderId="0" xfId="1" applyFont="1" applyAlignment="1">
      <alignment horizontal="right" wrapText="1"/>
    </xf>
    <xf numFmtId="0" fontId="13" fillId="0" borderId="1" xfId="1" applyFont="1" applyBorder="1" applyAlignment="1">
      <alignment horizontal="center" vertical="center"/>
    </xf>
    <xf numFmtId="2" fontId="13" fillId="0" borderId="1" xfId="2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">
    <cellStyle name="ЗГ1" xfId="4"/>
    <cellStyle name="ЗГ2" xfId="3"/>
    <cellStyle name="Обычный" xfId="0" builtinId="0"/>
    <cellStyle name="Обычный 2" xfId="1"/>
    <cellStyle name="ТЕКСТ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123825</xdr:rowOff>
    </xdr:from>
    <xdr:to>
      <xdr:col>9</xdr:col>
      <xdr:colOff>2502587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295775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6</xdr:col>
      <xdr:colOff>568778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295775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5</xdr:col>
      <xdr:colOff>483053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295775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zoomScale="80" zoomScaleNormal="80" workbookViewId="0">
      <selection activeCell="E5" sqref="E5"/>
    </sheetView>
  </sheetViews>
  <sheetFormatPr defaultColWidth="45.7109375" defaultRowHeight="68.25" customHeight="1"/>
  <cols>
    <col min="1" max="1" width="24.7109375" style="79" customWidth="1"/>
    <col min="2" max="2" width="40.7109375" style="79" customWidth="1"/>
    <col min="3" max="3" width="14.7109375" style="79" customWidth="1"/>
    <col min="4" max="5" width="15.85546875" style="79" customWidth="1"/>
    <col min="6" max="258" width="45.7109375" style="79"/>
    <col min="259" max="259" width="23.7109375" style="79" customWidth="1"/>
    <col min="260" max="260" width="37.42578125" style="79" customWidth="1"/>
    <col min="261" max="261" width="14.140625" style="79" customWidth="1"/>
    <col min="262" max="514" width="45.7109375" style="79"/>
    <col min="515" max="515" width="23.7109375" style="79" customWidth="1"/>
    <col min="516" max="516" width="37.42578125" style="79" customWidth="1"/>
    <col min="517" max="517" width="14.140625" style="79" customWidth="1"/>
    <col min="518" max="770" width="45.7109375" style="79"/>
    <col min="771" max="771" width="23.7109375" style="79" customWidth="1"/>
    <col min="772" max="772" width="37.42578125" style="79" customWidth="1"/>
    <col min="773" max="773" width="14.140625" style="79" customWidth="1"/>
    <col min="774" max="1026" width="45.7109375" style="79"/>
    <col min="1027" max="1027" width="23.7109375" style="79" customWidth="1"/>
    <col min="1028" max="1028" width="37.42578125" style="79" customWidth="1"/>
    <col min="1029" max="1029" width="14.140625" style="79" customWidth="1"/>
    <col min="1030" max="1282" width="45.7109375" style="79"/>
    <col min="1283" max="1283" width="23.7109375" style="79" customWidth="1"/>
    <col min="1284" max="1284" width="37.42578125" style="79" customWidth="1"/>
    <col min="1285" max="1285" width="14.140625" style="79" customWidth="1"/>
    <col min="1286" max="1538" width="45.7109375" style="79"/>
    <col min="1539" max="1539" width="23.7109375" style="79" customWidth="1"/>
    <col min="1540" max="1540" width="37.42578125" style="79" customWidth="1"/>
    <col min="1541" max="1541" width="14.140625" style="79" customWidth="1"/>
    <col min="1542" max="1794" width="45.7109375" style="79"/>
    <col min="1795" max="1795" width="23.7109375" style="79" customWidth="1"/>
    <col min="1796" max="1796" width="37.42578125" style="79" customWidth="1"/>
    <col min="1797" max="1797" width="14.140625" style="79" customWidth="1"/>
    <col min="1798" max="2050" width="45.7109375" style="79"/>
    <col min="2051" max="2051" width="23.7109375" style="79" customWidth="1"/>
    <col min="2052" max="2052" width="37.42578125" style="79" customWidth="1"/>
    <col min="2053" max="2053" width="14.140625" style="79" customWidth="1"/>
    <col min="2054" max="2306" width="45.7109375" style="79"/>
    <col min="2307" max="2307" width="23.7109375" style="79" customWidth="1"/>
    <col min="2308" max="2308" width="37.42578125" style="79" customWidth="1"/>
    <col min="2309" max="2309" width="14.140625" style="79" customWidth="1"/>
    <col min="2310" max="2562" width="45.7109375" style="79"/>
    <col min="2563" max="2563" width="23.7109375" style="79" customWidth="1"/>
    <col min="2564" max="2564" width="37.42578125" style="79" customWidth="1"/>
    <col min="2565" max="2565" width="14.140625" style="79" customWidth="1"/>
    <col min="2566" max="2818" width="45.7109375" style="79"/>
    <col min="2819" max="2819" width="23.7109375" style="79" customWidth="1"/>
    <col min="2820" max="2820" width="37.42578125" style="79" customWidth="1"/>
    <col min="2821" max="2821" width="14.140625" style="79" customWidth="1"/>
    <col min="2822" max="3074" width="45.7109375" style="79"/>
    <col min="3075" max="3075" width="23.7109375" style="79" customWidth="1"/>
    <col min="3076" max="3076" width="37.42578125" style="79" customWidth="1"/>
    <col min="3077" max="3077" width="14.140625" style="79" customWidth="1"/>
    <col min="3078" max="3330" width="45.7109375" style="79"/>
    <col min="3331" max="3331" width="23.7109375" style="79" customWidth="1"/>
    <col min="3332" max="3332" width="37.42578125" style="79" customWidth="1"/>
    <col min="3333" max="3333" width="14.140625" style="79" customWidth="1"/>
    <col min="3334" max="3586" width="45.7109375" style="79"/>
    <col min="3587" max="3587" width="23.7109375" style="79" customWidth="1"/>
    <col min="3588" max="3588" width="37.42578125" style="79" customWidth="1"/>
    <col min="3589" max="3589" width="14.140625" style="79" customWidth="1"/>
    <col min="3590" max="3842" width="45.7109375" style="79"/>
    <col min="3843" max="3843" width="23.7109375" style="79" customWidth="1"/>
    <col min="3844" max="3844" width="37.42578125" style="79" customWidth="1"/>
    <col min="3845" max="3845" width="14.140625" style="79" customWidth="1"/>
    <col min="3846" max="4098" width="45.7109375" style="79"/>
    <col min="4099" max="4099" width="23.7109375" style="79" customWidth="1"/>
    <col min="4100" max="4100" width="37.42578125" style="79" customWidth="1"/>
    <col min="4101" max="4101" width="14.140625" style="79" customWidth="1"/>
    <col min="4102" max="4354" width="45.7109375" style="79"/>
    <col min="4355" max="4355" width="23.7109375" style="79" customWidth="1"/>
    <col min="4356" max="4356" width="37.42578125" style="79" customWidth="1"/>
    <col min="4357" max="4357" width="14.140625" style="79" customWidth="1"/>
    <col min="4358" max="4610" width="45.7109375" style="79"/>
    <col min="4611" max="4611" width="23.7109375" style="79" customWidth="1"/>
    <col min="4612" max="4612" width="37.42578125" style="79" customWidth="1"/>
    <col min="4613" max="4613" width="14.140625" style="79" customWidth="1"/>
    <col min="4614" max="4866" width="45.7109375" style="79"/>
    <col min="4867" max="4867" width="23.7109375" style="79" customWidth="1"/>
    <col min="4868" max="4868" width="37.42578125" style="79" customWidth="1"/>
    <col min="4869" max="4869" width="14.140625" style="79" customWidth="1"/>
    <col min="4870" max="5122" width="45.7109375" style="79"/>
    <col min="5123" max="5123" width="23.7109375" style="79" customWidth="1"/>
    <col min="5124" max="5124" width="37.42578125" style="79" customWidth="1"/>
    <col min="5125" max="5125" width="14.140625" style="79" customWidth="1"/>
    <col min="5126" max="5378" width="45.7109375" style="79"/>
    <col min="5379" max="5379" width="23.7109375" style="79" customWidth="1"/>
    <col min="5380" max="5380" width="37.42578125" style="79" customWidth="1"/>
    <col min="5381" max="5381" width="14.140625" style="79" customWidth="1"/>
    <col min="5382" max="5634" width="45.7109375" style="79"/>
    <col min="5635" max="5635" width="23.7109375" style="79" customWidth="1"/>
    <col min="5636" max="5636" width="37.42578125" style="79" customWidth="1"/>
    <col min="5637" max="5637" width="14.140625" style="79" customWidth="1"/>
    <col min="5638" max="5890" width="45.7109375" style="79"/>
    <col min="5891" max="5891" width="23.7109375" style="79" customWidth="1"/>
    <col min="5892" max="5892" width="37.42578125" style="79" customWidth="1"/>
    <col min="5893" max="5893" width="14.140625" style="79" customWidth="1"/>
    <col min="5894" max="6146" width="45.7109375" style="79"/>
    <col min="6147" max="6147" width="23.7109375" style="79" customWidth="1"/>
    <col min="6148" max="6148" width="37.42578125" style="79" customWidth="1"/>
    <col min="6149" max="6149" width="14.140625" style="79" customWidth="1"/>
    <col min="6150" max="6402" width="45.7109375" style="79"/>
    <col min="6403" max="6403" width="23.7109375" style="79" customWidth="1"/>
    <col min="6404" max="6404" width="37.42578125" style="79" customWidth="1"/>
    <col min="6405" max="6405" width="14.140625" style="79" customWidth="1"/>
    <col min="6406" max="6658" width="45.7109375" style="79"/>
    <col min="6659" max="6659" width="23.7109375" style="79" customWidth="1"/>
    <col min="6660" max="6660" width="37.42578125" style="79" customWidth="1"/>
    <col min="6661" max="6661" width="14.140625" style="79" customWidth="1"/>
    <col min="6662" max="6914" width="45.7109375" style="79"/>
    <col min="6915" max="6915" width="23.7109375" style="79" customWidth="1"/>
    <col min="6916" max="6916" width="37.42578125" style="79" customWidth="1"/>
    <col min="6917" max="6917" width="14.140625" style="79" customWidth="1"/>
    <col min="6918" max="7170" width="45.7109375" style="79"/>
    <col min="7171" max="7171" width="23.7109375" style="79" customWidth="1"/>
    <col min="7172" max="7172" width="37.42578125" style="79" customWidth="1"/>
    <col min="7173" max="7173" width="14.140625" style="79" customWidth="1"/>
    <col min="7174" max="7426" width="45.7109375" style="79"/>
    <col min="7427" max="7427" width="23.7109375" style="79" customWidth="1"/>
    <col min="7428" max="7428" width="37.42578125" style="79" customWidth="1"/>
    <col min="7429" max="7429" width="14.140625" style="79" customWidth="1"/>
    <col min="7430" max="7682" width="45.7109375" style="79"/>
    <col min="7683" max="7683" width="23.7109375" style="79" customWidth="1"/>
    <col min="7684" max="7684" width="37.42578125" style="79" customWidth="1"/>
    <col min="7685" max="7685" width="14.140625" style="79" customWidth="1"/>
    <col min="7686" max="7938" width="45.7109375" style="79"/>
    <col min="7939" max="7939" width="23.7109375" style="79" customWidth="1"/>
    <col min="7940" max="7940" width="37.42578125" style="79" customWidth="1"/>
    <col min="7941" max="7941" width="14.140625" style="79" customWidth="1"/>
    <col min="7942" max="8194" width="45.7109375" style="79"/>
    <col min="8195" max="8195" width="23.7109375" style="79" customWidth="1"/>
    <col min="8196" max="8196" width="37.42578125" style="79" customWidth="1"/>
    <col min="8197" max="8197" width="14.140625" style="79" customWidth="1"/>
    <col min="8198" max="8450" width="45.7109375" style="79"/>
    <col min="8451" max="8451" width="23.7109375" style="79" customWidth="1"/>
    <col min="8452" max="8452" width="37.42578125" style="79" customWidth="1"/>
    <col min="8453" max="8453" width="14.140625" style="79" customWidth="1"/>
    <col min="8454" max="8706" width="45.7109375" style="79"/>
    <col min="8707" max="8707" width="23.7109375" style="79" customWidth="1"/>
    <col min="8708" max="8708" width="37.42578125" style="79" customWidth="1"/>
    <col min="8709" max="8709" width="14.140625" style="79" customWidth="1"/>
    <col min="8710" max="8962" width="45.7109375" style="79"/>
    <col min="8963" max="8963" width="23.7109375" style="79" customWidth="1"/>
    <col min="8964" max="8964" width="37.42578125" style="79" customWidth="1"/>
    <col min="8965" max="8965" width="14.140625" style="79" customWidth="1"/>
    <col min="8966" max="9218" width="45.7109375" style="79"/>
    <col min="9219" max="9219" width="23.7109375" style="79" customWidth="1"/>
    <col min="9220" max="9220" width="37.42578125" style="79" customWidth="1"/>
    <col min="9221" max="9221" width="14.140625" style="79" customWidth="1"/>
    <col min="9222" max="9474" width="45.7109375" style="79"/>
    <col min="9475" max="9475" width="23.7109375" style="79" customWidth="1"/>
    <col min="9476" max="9476" width="37.42578125" style="79" customWidth="1"/>
    <col min="9477" max="9477" width="14.140625" style="79" customWidth="1"/>
    <col min="9478" max="9730" width="45.7109375" style="79"/>
    <col min="9731" max="9731" width="23.7109375" style="79" customWidth="1"/>
    <col min="9732" max="9732" width="37.42578125" style="79" customWidth="1"/>
    <col min="9733" max="9733" width="14.140625" style="79" customWidth="1"/>
    <col min="9734" max="9986" width="45.7109375" style="79"/>
    <col min="9987" max="9987" width="23.7109375" style="79" customWidth="1"/>
    <col min="9988" max="9988" width="37.42578125" style="79" customWidth="1"/>
    <col min="9989" max="9989" width="14.140625" style="79" customWidth="1"/>
    <col min="9990" max="10242" width="45.7109375" style="79"/>
    <col min="10243" max="10243" width="23.7109375" style="79" customWidth="1"/>
    <col min="10244" max="10244" width="37.42578125" style="79" customWidth="1"/>
    <col min="10245" max="10245" width="14.140625" style="79" customWidth="1"/>
    <col min="10246" max="10498" width="45.7109375" style="79"/>
    <col min="10499" max="10499" width="23.7109375" style="79" customWidth="1"/>
    <col min="10500" max="10500" width="37.42578125" style="79" customWidth="1"/>
    <col min="10501" max="10501" width="14.140625" style="79" customWidth="1"/>
    <col min="10502" max="10754" width="45.7109375" style="79"/>
    <col min="10755" max="10755" width="23.7109375" style="79" customWidth="1"/>
    <col min="10756" max="10756" width="37.42578125" style="79" customWidth="1"/>
    <col min="10757" max="10757" width="14.140625" style="79" customWidth="1"/>
    <col min="10758" max="11010" width="45.7109375" style="79"/>
    <col min="11011" max="11011" width="23.7109375" style="79" customWidth="1"/>
    <col min="11012" max="11012" width="37.42578125" style="79" customWidth="1"/>
    <col min="11013" max="11013" width="14.140625" style="79" customWidth="1"/>
    <col min="11014" max="11266" width="45.7109375" style="79"/>
    <col min="11267" max="11267" width="23.7109375" style="79" customWidth="1"/>
    <col min="11268" max="11268" width="37.42578125" style="79" customWidth="1"/>
    <col min="11269" max="11269" width="14.140625" style="79" customWidth="1"/>
    <col min="11270" max="11522" width="45.7109375" style="79"/>
    <col min="11523" max="11523" width="23.7109375" style="79" customWidth="1"/>
    <col min="11524" max="11524" width="37.42578125" style="79" customWidth="1"/>
    <col min="11525" max="11525" width="14.140625" style="79" customWidth="1"/>
    <col min="11526" max="11778" width="45.7109375" style="79"/>
    <col min="11779" max="11779" width="23.7109375" style="79" customWidth="1"/>
    <col min="11780" max="11780" width="37.42578125" style="79" customWidth="1"/>
    <col min="11781" max="11781" width="14.140625" style="79" customWidth="1"/>
    <col min="11782" max="12034" width="45.7109375" style="79"/>
    <col min="12035" max="12035" width="23.7109375" style="79" customWidth="1"/>
    <col min="12036" max="12036" width="37.42578125" style="79" customWidth="1"/>
    <col min="12037" max="12037" width="14.140625" style="79" customWidth="1"/>
    <col min="12038" max="12290" width="45.7109375" style="79"/>
    <col min="12291" max="12291" width="23.7109375" style="79" customWidth="1"/>
    <col min="12292" max="12292" width="37.42578125" style="79" customWidth="1"/>
    <col min="12293" max="12293" width="14.140625" style="79" customWidth="1"/>
    <col min="12294" max="12546" width="45.7109375" style="79"/>
    <col min="12547" max="12547" width="23.7109375" style="79" customWidth="1"/>
    <col min="12548" max="12548" width="37.42578125" style="79" customWidth="1"/>
    <col min="12549" max="12549" width="14.140625" style="79" customWidth="1"/>
    <col min="12550" max="12802" width="45.7109375" style="79"/>
    <col min="12803" max="12803" width="23.7109375" style="79" customWidth="1"/>
    <col min="12804" max="12804" width="37.42578125" style="79" customWidth="1"/>
    <col min="12805" max="12805" width="14.140625" style="79" customWidth="1"/>
    <col min="12806" max="13058" width="45.7109375" style="79"/>
    <col min="13059" max="13059" width="23.7109375" style="79" customWidth="1"/>
    <col min="13060" max="13060" width="37.42578125" style="79" customWidth="1"/>
    <col min="13061" max="13061" width="14.140625" style="79" customWidth="1"/>
    <col min="13062" max="13314" width="45.7109375" style="79"/>
    <col min="13315" max="13315" width="23.7109375" style="79" customWidth="1"/>
    <col min="13316" max="13316" width="37.42578125" style="79" customWidth="1"/>
    <col min="13317" max="13317" width="14.140625" style="79" customWidth="1"/>
    <col min="13318" max="13570" width="45.7109375" style="79"/>
    <col min="13571" max="13571" width="23.7109375" style="79" customWidth="1"/>
    <col min="13572" max="13572" width="37.42578125" style="79" customWidth="1"/>
    <col min="13573" max="13573" width="14.140625" style="79" customWidth="1"/>
    <col min="13574" max="13826" width="45.7109375" style="79"/>
    <col min="13827" max="13827" width="23.7109375" style="79" customWidth="1"/>
    <col min="13828" max="13828" width="37.42578125" style="79" customWidth="1"/>
    <col min="13829" max="13829" width="14.140625" style="79" customWidth="1"/>
    <col min="13830" max="14082" width="45.7109375" style="79"/>
    <col min="14083" max="14083" width="23.7109375" style="79" customWidth="1"/>
    <col min="14084" max="14084" width="37.42578125" style="79" customWidth="1"/>
    <col min="14085" max="14085" width="14.140625" style="79" customWidth="1"/>
    <col min="14086" max="14338" width="45.7109375" style="79"/>
    <col min="14339" max="14339" width="23.7109375" style="79" customWidth="1"/>
    <col min="14340" max="14340" width="37.42578125" style="79" customWidth="1"/>
    <col min="14341" max="14341" width="14.140625" style="79" customWidth="1"/>
    <col min="14342" max="14594" width="45.7109375" style="79"/>
    <col min="14595" max="14595" width="23.7109375" style="79" customWidth="1"/>
    <col min="14596" max="14596" width="37.42578125" style="79" customWidth="1"/>
    <col min="14597" max="14597" width="14.140625" style="79" customWidth="1"/>
    <col min="14598" max="14850" width="45.7109375" style="79"/>
    <col min="14851" max="14851" width="23.7109375" style="79" customWidth="1"/>
    <col min="14852" max="14852" width="37.42578125" style="79" customWidth="1"/>
    <col min="14853" max="14853" width="14.140625" style="79" customWidth="1"/>
    <col min="14854" max="15106" width="45.7109375" style="79"/>
    <col min="15107" max="15107" width="23.7109375" style="79" customWidth="1"/>
    <col min="15108" max="15108" width="37.42578125" style="79" customWidth="1"/>
    <col min="15109" max="15109" width="14.140625" style="79" customWidth="1"/>
    <col min="15110" max="15362" width="45.7109375" style="79"/>
    <col min="15363" max="15363" width="23.7109375" style="79" customWidth="1"/>
    <col min="15364" max="15364" width="37.42578125" style="79" customWidth="1"/>
    <col min="15365" max="15365" width="14.140625" style="79" customWidth="1"/>
    <col min="15366" max="15618" width="45.7109375" style="79"/>
    <col min="15619" max="15619" width="23.7109375" style="79" customWidth="1"/>
    <col min="15620" max="15620" width="37.42578125" style="79" customWidth="1"/>
    <col min="15621" max="15621" width="14.140625" style="79" customWidth="1"/>
    <col min="15622" max="15874" width="45.7109375" style="79"/>
    <col min="15875" max="15875" width="23.7109375" style="79" customWidth="1"/>
    <col min="15876" max="15876" width="37.42578125" style="79" customWidth="1"/>
    <col min="15877" max="15877" width="14.140625" style="79" customWidth="1"/>
    <col min="15878" max="16130" width="45.7109375" style="79"/>
    <col min="16131" max="16131" width="23.7109375" style="79" customWidth="1"/>
    <col min="16132" max="16132" width="37.42578125" style="79" customWidth="1"/>
    <col min="16133" max="16133" width="14.140625" style="79" customWidth="1"/>
    <col min="16134" max="16384" width="45.7109375" style="79"/>
  </cols>
  <sheetData>
    <row r="1" spans="1:6" s="78" customFormat="1" ht="145.5" customHeight="1">
      <c r="A1" s="89"/>
      <c r="B1" s="89"/>
      <c r="C1" s="141" t="s">
        <v>207</v>
      </c>
      <c r="D1" s="141"/>
      <c r="E1" s="141"/>
      <c r="F1" s="77"/>
    </row>
    <row r="2" spans="1:6" s="78" customFormat="1" ht="16.5" customHeight="1">
      <c r="A2" s="89"/>
      <c r="B2" s="89"/>
      <c r="C2" s="141" t="s">
        <v>208</v>
      </c>
      <c r="D2" s="141"/>
      <c r="E2" s="141"/>
      <c r="F2" s="77"/>
    </row>
    <row r="3" spans="1:6" s="78" customFormat="1" ht="12.75" customHeight="1">
      <c r="A3" s="86"/>
      <c r="B3" s="86"/>
      <c r="C3" s="86"/>
      <c r="D3" s="86"/>
      <c r="E3" s="86"/>
      <c r="F3" s="77"/>
    </row>
    <row r="4" spans="1:6" s="78" customFormat="1" ht="47.25" customHeight="1">
      <c r="A4" s="140" t="s">
        <v>206</v>
      </c>
      <c r="B4" s="140"/>
      <c r="C4" s="140"/>
      <c r="D4" s="140"/>
      <c r="E4" s="140"/>
      <c r="F4" s="77"/>
    </row>
    <row r="5" spans="1:6" s="78" customFormat="1" ht="15" customHeight="1">
      <c r="A5" s="88"/>
      <c r="B5" s="88"/>
      <c r="C5" s="88"/>
      <c r="D5" s="88"/>
      <c r="E5" s="90" t="s">
        <v>209</v>
      </c>
      <c r="F5" s="77"/>
    </row>
    <row r="6" spans="1:6" s="81" customFormat="1" ht="45" customHeight="1">
      <c r="A6" s="136" t="s">
        <v>159</v>
      </c>
      <c r="B6" s="137" t="s">
        <v>0</v>
      </c>
      <c r="C6" s="91" t="s">
        <v>199</v>
      </c>
      <c r="D6" s="92" t="s">
        <v>122</v>
      </c>
      <c r="E6" s="138" t="s">
        <v>200</v>
      </c>
      <c r="F6" s="80"/>
    </row>
    <row r="7" spans="1:6" s="81" customFormat="1" ht="68.25" hidden="1" customHeight="1">
      <c r="A7" s="136"/>
      <c r="B7" s="137"/>
      <c r="C7" s="92"/>
      <c r="D7" s="92"/>
      <c r="E7" s="138"/>
      <c r="F7" s="80"/>
    </row>
    <row r="8" spans="1:6" s="121" customFormat="1" ht="34.5" customHeight="1">
      <c r="A8" s="113" t="s">
        <v>160</v>
      </c>
      <c r="B8" s="119" t="s">
        <v>161</v>
      </c>
      <c r="C8" s="93">
        <f>C9+C16+C18+C22+C23</f>
        <v>1526000</v>
      </c>
      <c r="D8" s="94"/>
      <c r="E8" s="93">
        <f>E9+E16+E18+E22+E23</f>
        <v>1526000</v>
      </c>
      <c r="F8" s="120"/>
    </row>
    <row r="9" spans="1:6" s="121" customFormat="1" ht="25.5" customHeight="1">
      <c r="A9" s="113" t="s">
        <v>162</v>
      </c>
      <c r="B9" s="122" t="s">
        <v>163</v>
      </c>
      <c r="C9" s="95">
        <v>450000</v>
      </c>
      <c r="D9" s="94"/>
      <c r="E9" s="93">
        <v>450000</v>
      </c>
      <c r="F9" s="120"/>
    </row>
    <row r="10" spans="1:6" s="121" customFormat="1" ht="17.25" customHeight="1">
      <c r="A10" s="114" t="s">
        <v>164</v>
      </c>
      <c r="B10" s="123" t="s">
        <v>165</v>
      </c>
      <c r="C10" s="96">
        <v>450000</v>
      </c>
      <c r="D10" s="97"/>
      <c r="E10" s="98">
        <v>450000</v>
      </c>
      <c r="F10" s="120"/>
    </row>
    <row r="11" spans="1:6" s="121" customFormat="1" ht="23.25" hidden="1" customHeight="1">
      <c r="A11" s="113" t="s">
        <v>166</v>
      </c>
      <c r="B11" s="124" t="s">
        <v>167</v>
      </c>
      <c r="C11" s="99"/>
      <c r="D11" s="99"/>
      <c r="E11" s="93"/>
      <c r="F11" s="120"/>
    </row>
    <row r="12" spans="1:6" s="121" customFormat="1" ht="23.25" hidden="1" customHeight="1">
      <c r="A12" s="113" t="s">
        <v>168</v>
      </c>
      <c r="B12" s="124" t="s">
        <v>169</v>
      </c>
      <c r="C12" s="99"/>
      <c r="D12" s="99"/>
      <c r="E12" s="93"/>
      <c r="F12" s="120"/>
    </row>
    <row r="13" spans="1:6" s="121" customFormat="1" ht="29.25" hidden="1" customHeight="1">
      <c r="A13" s="113" t="s">
        <v>170</v>
      </c>
      <c r="B13" s="124" t="s">
        <v>171</v>
      </c>
      <c r="C13" s="99"/>
      <c r="D13" s="99"/>
      <c r="E13" s="93"/>
      <c r="F13" s="120"/>
    </row>
    <row r="14" spans="1:6" s="121" customFormat="1" ht="39.75" hidden="1" customHeight="1">
      <c r="A14" s="113" t="s">
        <v>172</v>
      </c>
      <c r="B14" s="124" t="s">
        <v>173</v>
      </c>
      <c r="C14" s="99"/>
      <c r="D14" s="99"/>
      <c r="E14" s="93"/>
      <c r="F14" s="120"/>
    </row>
    <row r="15" spans="1:6" s="121" customFormat="1" ht="38.25" hidden="1" customHeight="1">
      <c r="A15" s="113" t="s">
        <v>174</v>
      </c>
      <c r="B15" s="124" t="s">
        <v>175</v>
      </c>
      <c r="C15" s="99"/>
      <c r="D15" s="99"/>
      <c r="E15" s="93"/>
      <c r="F15" s="120"/>
    </row>
    <row r="16" spans="1:6" s="121" customFormat="1" ht="21.75" customHeight="1">
      <c r="A16" s="113" t="s">
        <v>176</v>
      </c>
      <c r="B16" s="122" t="s">
        <v>177</v>
      </c>
      <c r="C16" s="95">
        <v>195000</v>
      </c>
      <c r="D16" s="94"/>
      <c r="E16" s="93">
        <v>195000</v>
      </c>
      <c r="F16" s="120"/>
    </row>
    <row r="17" spans="1:6" s="121" customFormat="1" ht="27.6" customHeight="1">
      <c r="A17" s="114" t="s">
        <v>178</v>
      </c>
      <c r="B17" s="125" t="s">
        <v>179</v>
      </c>
      <c r="C17" s="100">
        <v>195000</v>
      </c>
      <c r="D17" s="101"/>
      <c r="E17" s="102">
        <v>195000</v>
      </c>
      <c r="F17" s="120"/>
    </row>
    <row r="18" spans="1:6" s="121" customFormat="1" ht="13.5" customHeight="1">
      <c r="A18" s="113" t="s">
        <v>180</v>
      </c>
      <c r="B18" s="126" t="s">
        <v>181</v>
      </c>
      <c r="C18" s="93">
        <f>C19+C21</f>
        <v>540000</v>
      </c>
      <c r="D18" s="103"/>
      <c r="E18" s="93">
        <f>E19+E21</f>
        <v>540000</v>
      </c>
      <c r="F18" s="120"/>
    </row>
    <row r="19" spans="1:6" s="121" customFormat="1" ht="18" customHeight="1">
      <c r="A19" s="114" t="s">
        <v>182</v>
      </c>
      <c r="B19" s="127" t="s">
        <v>183</v>
      </c>
      <c r="C19" s="104">
        <v>40000</v>
      </c>
      <c r="D19" s="105"/>
      <c r="E19" s="98">
        <v>40000</v>
      </c>
      <c r="F19" s="120"/>
    </row>
    <row r="20" spans="1:6" s="121" customFormat="1" ht="0.75" customHeight="1">
      <c r="A20" s="114" t="s">
        <v>184</v>
      </c>
      <c r="B20" s="127" t="s">
        <v>185</v>
      </c>
      <c r="C20" s="105"/>
      <c r="D20" s="105"/>
      <c r="E20" s="98">
        <v>50</v>
      </c>
      <c r="F20" s="120"/>
    </row>
    <row r="21" spans="1:6" s="121" customFormat="1" ht="16.5" customHeight="1">
      <c r="A21" s="114" t="s">
        <v>186</v>
      </c>
      <c r="B21" s="127" t="s">
        <v>187</v>
      </c>
      <c r="C21" s="104">
        <v>500000</v>
      </c>
      <c r="D21" s="105"/>
      <c r="E21" s="98">
        <v>500000</v>
      </c>
      <c r="F21" s="120"/>
    </row>
    <row r="22" spans="1:6" s="121" customFormat="1" ht="105.75" customHeight="1">
      <c r="A22" s="115" t="s">
        <v>201</v>
      </c>
      <c r="B22" s="106" t="s">
        <v>210</v>
      </c>
      <c r="C22" s="85">
        <v>65000</v>
      </c>
      <c r="D22" s="87"/>
      <c r="E22" s="107">
        <v>65000</v>
      </c>
      <c r="F22" s="120"/>
    </row>
    <row r="23" spans="1:6" s="121" customFormat="1" ht="26.25" customHeight="1">
      <c r="A23" s="116">
        <v>1.17E+17</v>
      </c>
      <c r="B23" s="106" t="s">
        <v>202</v>
      </c>
      <c r="C23" s="85">
        <v>276000</v>
      </c>
      <c r="D23" s="87"/>
      <c r="E23" s="107">
        <v>276000</v>
      </c>
      <c r="F23" s="120"/>
    </row>
    <row r="24" spans="1:6" s="121" customFormat="1" ht="33" customHeight="1">
      <c r="A24" s="117">
        <v>1.17150301000001E+16</v>
      </c>
      <c r="B24" s="82" t="s">
        <v>203</v>
      </c>
      <c r="C24" s="108">
        <v>276000</v>
      </c>
      <c r="D24" s="109"/>
      <c r="E24" s="110">
        <v>276000</v>
      </c>
      <c r="F24" s="120"/>
    </row>
    <row r="25" spans="1:6" s="121" customFormat="1" ht="24.75" customHeight="1">
      <c r="A25" s="113" t="s">
        <v>188</v>
      </c>
      <c r="B25" s="126" t="s">
        <v>189</v>
      </c>
      <c r="C25" s="95">
        <v>15866989</v>
      </c>
      <c r="D25" s="95">
        <f>D26</f>
        <v>70995.950000000186</v>
      </c>
      <c r="E25" s="93">
        <f>E26</f>
        <v>15937984.949999999</v>
      </c>
      <c r="F25" s="128"/>
    </row>
    <row r="26" spans="1:6" s="121" customFormat="1" ht="42.75" customHeight="1">
      <c r="A26" s="113" t="s">
        <v>190</v>
      </c>
      <c r="B26" s="122" t="s">
        <v>191</v>
      </c>
      <c r="C26" s="95">
        <v>15866989</v>
      </c>
      <c r="D26" s="95">
        <f>D28+D29</f>
        <v>70995.950000000186</v>
      </c>
      <c r="E26" s="93">
        <f>E27+E28+E29+E30</f>
        <v>15937984.949999999</v>
      </c>
      <c r="F26" s="120"/>
    </row>
    <row r="27" spans="1:6" s="121" customFormat="1" ht="45" customHeight="1">
      <c r="A27" s="114" t="s">
        <v>192</v>
      </c>
      <c r="B27" s="129" t="s">
        <v>193</v>
      </c>
      <c r="C27" s="111">
        <v>9997521</v>
      </c>
      <c r="D27" s="112"/>
      <c r="E27" s="98">
        <v>9997521</v>
      </c>
      <c r="F27" s="120"/>
    </row>
    <row r="28" spans="1:6" s="131" customFormat="1" ht="66" customHeight="1">
      <c r="A28" s="114" t="s">
        <v>194</v>
      </c>
      <c r="B28" s="129" t="s">
        <v>195</v>
      </c>
      <c r="C28" s="111">
        <v>109468</v>
      </c>
      <c r="D28" s="111">
        <v>745</v>
      </c>
      <c r="E28" s="98">
        <v>110213</v>
      </c>
      <c r="F28" s="130"/>
    </row>
    <row r="29" spans="1:6" s="131" customFormat="1" ht="27" customHeight="1">
      <c r="A29" s="118" t="s">
        <v>196</v>
      </c>
      <c r="B29" s="82" t="s">
        <v>86</v>
      </c>
      <c r="C29" s="108">
        <v>4260000</v>
      </c>
      <c r="D29" s="108">
        <f>E29-C29</f>
        <v>70250.950000000186</v>
      </c>
      <c r="E29" s="98">
        <v>4330250.95</v>
      </c>
      <c r="F29" s="130"/>
    </row>
    <row r="30" spans="1:6" s="131" customFormat="1" ht="39" customHeight="1">
      <c r="A30" s="118" t="s">
        <v>204</v>
      </c>
      <c r="B30" s="82" t="s">
        <v>205</v>
      </c>
      <c r="C30" s="108">
        <v>1500000</v>
      </c>
      <c r="D30" s="108"/>
      <c r="E30" s="98">
        <v>1500000</v>
      </c>
      <c r="F30" s="130"/>
    </row>
    <row r="31" spans="1:6" s="121" customFormat="1" ht="24" customHeight="1">
      <c r="A31" s="139" t="s">
        <v>197</v>
      </c>
      <c r="B31" s="139"/>
      <c r="C31" s="85">
        <f>C8+C25</f>
        <v>17392989</v>
      </c>
      <c r="D31" s="85">
        <f>D25</f>
        <v>70995.950000000186</v>
      </c>
      <c r="E31" s="84">
        <f>E8+E25</f>
        <v>17463984.949999999</v>
      </c>
    </row>
    <row r="33" spans="2:4" ht="68.25" customHeight="1">
      <c r="B33" s="83"/>
      <c r="C33" s="83"/>
      <c r="D33" s="83"/>
    </row>
    <row r="35" spans="2:4" ht="68.25" customHeight="1">
      <c r="B35" s="79" t="s">
        <v>198</v>
      </c>
    </row>
  </sheetData>
  <mergeCells count="7">
    <mergeCell ref="C1:E1"/>
    <mergeCell ref="C2:E2"/>
    <mergeCell ref="A6:A7"/>
    <mergeCell ref="B6:B7"/>
    <mergeCell ref="E6:E7"/>
    <mergeCell ref="A31:B31"/>
    <mergeCell ref="A4:E4"/>
  </mergeCells>
  <pageMargins left="1.1023622047244095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H147"/>
  <sheetViews>
    <sheetView view="pageBreakPreview" zoomScale="60" workbookViewId="0">
      <selection activeCell="D2" sqref="D2:H2"/>
    </sheetView>
  </sheetViews>
  <sheetFormatPr defaultColWidth="9.140625" defaultRowHeight="14.25"/>
  <cols>
    <col min="1" max="1" width="57.5703125" style="1" customWidth="1"/>
    <col min="2" max="3" width="9.140625" style="2"/>
    <col min="4" max="4" width="20.28515625" style="2" customWidth="1"/>
    <col min="5" max="5" width="14.85546875" style="2" customWidth="1"/>
    <col min="6" max="6" width="17.7109375" style="2" customWidth="1"/>
    <col min="7" max="7" width="17.5703125" style="2" customWidth="1"/>
    <col min="8" max="8" width="23.7109375" style="3" customWidth="1"/>
    <col min="9" max="16384" width="9.140625" style="1"/>
  </cols>
  <sheetData>
    <row r="1" spans="1:8" ht="117" customHeight="1">
      <c r="A1" s="132"/>
      <c r="B1" s="133"/>
      <c r="C1" s="133"/>
      <c r="D1" s="149" t="s">
        <v>211</v>
      </c>
      <c r="E1" s="149"/>
      <c r="F1" s="149"/>
      <c r="G1" s="149"/>
      <c r="H1" s="149"/>
    </row>
    <row r="2" spans="1:8" ht="21.75" customHeight="1">
      <c r="A2" s="132"/>
      <c r="B2" s="133"/>
      <c r="C2" s="133"/>
      <c r="D2" s="149" t="s">
        <v>216</v>
      </c>
      <c r="E2" s="149"/>
      <c r="F2" s="149"/>
      <c r="G2" s="149"/>
      <c r="H2" s="149"/>
    </row>
    <row r="3" spans="1:8" ht="21.75" customHeight="1">
      <c r="A3" s="132"/>
      <c r="B3" s="133"/>
      <c r="C3" s="133"/>
      <c r="D3" s="134"/>
      <c r="E3" s="134"/>
      <c r="F3" s="134"/>
      <c r="G3" s="134"/>
      <c r="H3" s="134"/>
    </row>
    <row r="4" spans="1:8" ht="45" customHeight="1">
      <c r="A4" s="142" t="s">
        <v>212</v>
      </c>
      <c r="B4" s="143"/>
      <c r="C4" s="143"/>
      <c r="D4" s="143"/>
      <c r="E4" s="143"/>
      <c r="F4" s="143"/>
      <c r="G4" s="143"/>
      <c r="H4" s="143"/>
    </row>
    <row r="5" spans="1:8" ht="19.5" customHeight="1">
      <c r="A5" s="9"/>
      <c r="B5" s="9"/>
      <c r="C5" s="9"/>
      <c r="D5" s="9"/>
      <c r="E5" s="9"/>
      <c r="F5" s="9"/>
      <c r="G5" s="9"/>
      <c r="H5" s="135" t="s">
        <v>209</v>
      </c>
    </row>
    <row r="6" spans="1:8" ht="33" customHeight="1">
      <c r="A6" s="145" t="s">
        <v>0</v>
      </c>
      <c r="B6" s="145" t="s">
        <v>1</v>
      </c>
      <c r="C6" s="145" t="s">
        <v>2</v>
      </c>
      <c r="D6" s="145" t="s">
        <v>3</v>
      </c>
      <c r="E6" s="145" t="s">
        <v>4</v>
      </c>
      <c r="F6" s="146" t="s">
        <v>121</v>
      </c>
      <c r="G6" s="146" t="s">
        <v>122</v>
      </c>
      <c r="H6" s="144" t="s">
        <v>123</v>
      </c>
    </row>
    <row r="7" spans="1:8" ht="33" customHeight="1">
      <c r="A7" s="145"/>
      <c r="B7" s="145"/>
      <c r="C7" s="145"/>
      <c r="D7" s="145"/>
      <c r="E7" s="145"/>
      <c r="F7" s="147"/>
      <c r="G7" s="147"/>
      <c r="H7" s="144"/>
    </row>
    <row r="8" spans="1:8" ht="24.75" customHeight="1">
      <c r="A8" s="145"/>
      <c r="B8" s="145"/>
      <c r="C8" s="145"/>
      <c r="D8" s="145"/>
      <c r="E8" s="145"/>
      <c r="F8" s="148"/>
      <c r="G8" s="148"/>
      <c r="H8" s="144"/>
    </row>
    <row r="9" spans="1:8" ht="18.7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/>
      <c r="G9" s="10"/>
      <c r="H9" s="11">
        <v>6</v>
      </c>
    </row>
    <row r="10" spans="1:8" ht="56.25">
      <c r="A10" s="64" t="s">
        <v>5</v>
      </c>
      <c r="B10" s="12" t="s">
        <v>107</v>
      </c>
      <c r="C10" s="13"/>
      <c r="D10" s="13"/>
      <c r="E10" s="13"/>
      <c r="F10" s="14">
        <f>F11+F51+F59+F71+F83+F121+F127+F133+F142</f>
        <v>18895096.539999999</v>
      </c>
      <c r="G10" s="14">
        <f>G18+G37+G43+G51+G59+G71+G83</f>
        <v>70995.950000000012</v>
      </c>
      <c r="H10" s="14">
        <f t="shared" ref="H10" si="0">H11+H51+H59+H71+H83+H121+H127+H133+H142</f>
        <v>18966092.490000002</v>
      </c>
    </row>
    <row r="11" spans="1:8" ht="18.75">
      <c r="A11" s="65" t="s">
        <v>6</v>
      </c>
      <c r="B11" s="15" t="s">
        <v>107</v>
      </c>
      <c r="C11" s="16" t="s">
        <v>7</v>
      </c>
      <c r="D11" s="16"/>
      <c r="E11" s="16"/>
      <c r="F11" s="17">
        <v>5968548</v>
      </c>
      <c r="G11" s="17">
        <f>F11-H11</f>
        <v>0</v>
      </c>
      <c r="H11" s="18">
        <v>5968548</v>
      </c>
    </row>
    <row r="12" spans="1:8" ht="83.25" customHeight="1">
      <c r="A12" s="66" t="s">
        <v>8</v>
      </c>
      <c r="B12" s="19" t="s">
        <v>107</v>
      </c>
      <c r="C12" s="20" t="s">
        <v>9</v>
      </c>
      <c r="D12" s="20"/>
      <c r="E12" s="20"/>
      <c r="F12" s="21">
        <v>192000</v>
      </c>
      <c r="G12" s="20"/>
      <c r="H12" s="21">
        <f>H13</f>
        <v>192000</v>
      </c>
    </row>
    <row r="13" spans="1:8" ht="75">
      <c r="A13" s="64" t="s">
        <v>10</v>
      </c>
      <c r="B13" s="12" t="s">
        <v>107</v>
      </c>
      <c r="C13" s="22" t="s">
        <v>9</v>
      </c>
      <c r="D13" s="22" t="s">
        <v>11</v>
      </c>
      <c r="E13" s="22"/>
      <c r="F13" s="23">
        <v>192000</v>
      </c>
      <c r="G13" s="22"/>
      <c r="H13" s="24">
        <v>192000</v>
      </c>
    </row>
    <row r="14" spans="1:8" ht="56.25">
      <c r="A14" s="67" t="s">
        <v>12</v>
      </c>
      <c r="B14" s="12" t="s">
        <v>107</v>
      </c>
      <c r="C14" s="22" t="s">
        <v>9</v>
      </c>
      <c r="D14" s="22" t="s">
        <v>13</v>
      </c>
      <c r="E14" s="22"/>
      <c r="F14" s="23">
        <v>192000</v>
      </c>
      <c r="G14" s="22"/>
      <c r="H14" s="24">
        <v>192000</v>
      </c>
    </row>
    <row r="15" spans="1:8" ht="37.5">
      <c r="A15" s="68" t="s">
        <v>14</v>
      </c>
      <c r="B15" s="12" t="s">
        <v>107</v>
      </c>
      <c r="C15" s="22" t="s">
        <v>9</v>
      </c>
      <c r="D15" s="22" t="s">
        <v>15</v>
      </c>
      <c r="E15" s="22"/>
      <c r="F15" s="23">
        <v>192000</v>
      </c>
      <c r="G15" s="22"/>
      <c r="H15" s="24">
        <v>192000</v>
      </c>
    </row>
    <row r="16" spans="1:8" ht="112.5">
      <c r="A16" s="68" t="s">
        <v>16</v>
      </c>
      <c r="B16" s="12" t="s">
        <v>107</v>
      </c>
      <c r="C16" s="22" t="s">
        <v>9</v>
      </c>
      <c r="D16" s="22" t="s">
        <v>15</v>
      </c>
      <c r="E16" s="22">
        <v>100</v>
      </c>
      <c r="F16" s="23">
        <v>192000</v>
      </c>
      <c r="G16" s="22"/>
      <c r="H16" s="24">
        <v>192000</v>
      </c>
    </row>
    <row r="17" spans="1:8" ht="37.5">
      <c r="A17" s="68" t="s">
        <v>17</v>
      </c>
      <c r="B17" s="12" t="s">
        <v>107</v>
      </c>
      <c r="C17" s="22" t="s">
        <v>9</v>
      </c>
      <c r="D17" s="22" t="s">
        <v>15</v>
      </c>
      <c r="E17" s="22">
        <v>123</v>
      </c>
      <c r="F17" s="23">
        <v>192000</v>
      </c>
      <c r="G17" s="22"/>
      <c r="H17" s="24">
        <v>192000</v>
      </c>
    </row>
    <row r="18" spans="1:8" ht="105" customHeight="1">
      <c r="A18" s="69" t="s">
        <v>18</v>
      </c>
      <c r="B18" s="19" t="s">
        <v>107</v>
      </c>
      <c r="C18" s="25" t="s">
        <v>19</v>
      </c>
      <c r="D18" s="25"/>
      <c r="E18" s="25"/>
      <c r="F18" s="26">
        <f>F19</f>
        <v>5723048</v>
      </c>
      <c r="G18" s="26">
        <f>H18-F18</f>
        <v>-9700</v>
      </c>
      <c r="H18" s="26">
        <f>H19</f>
        <v>5713348</v>
      </c>
    </row>
    <row r="19" spans="1:8" ht="75">
      <c r="A19" s="64" t="s">
        <v>10</v>
      </c>
      <c r="B19" s="12" t="s">
        <v>107</v>
      </c>
      <c r="C19" s="22" t="s">
        <v>20</v>
      </c>
      <c r="D19" s="22" t="s">
        <v>11</v>
      </c>
      <c r="E19" s="22"/>
      <c r="F19" s="27">
        <f>F21+F32</f>
        <v>5723048</v>
      </c>
      <c r="G19" s="22"/>
      <c r="H19" s="27">
        <f>H21+H32</f>
        <v>5713348</v>
      </c>
    </row>
    <row r="20" spans="1:8" ht="75">
      <c r="A20" s="67" t="s">
        <v>21</v>
      </c>
      <c r="B20" s="12" t="s">
        <v>107</v>
      </c>
      <c r="C20" s="22" t="s">
        <v>20</v>
      </c>
      <c r="D20" s="22" t="s">
        <v>13</v>
      </c>
      <c r="E20" s="22"/>
      <c r="F20" s="27">
        <f>F21+F32</f>
        <v>5723048</v>
      </c>
      <c r="G20" s="22"/>
      <c r="H20" s="27">
        <f>H21+H32</f>
        <v>5713348</v>
      </c>
    </row>
    <row r="21" spans="1:8" ht="18.75">
      <c r="A21" s="70" t="s">
        <v>22</v>
      </c>
      <c r="B21" s="28" t="s">
        <v>107</v>
      </c>
      <c r="C21" s="29" t="s">
        <v>20</v>
      </c>
      <c r="D21" s="29" t="s">
        <v>23</v>
      </c>
      <c r="E21" s="29"/>
      <c r="F21" s="30">
        <f>F22+F25+F28+F30</f>
        <v>5097506</v>
      </c>
      <c r="G21" s="30">
        <f>G22+G25+G28+G30</f>
        <v>54659.409999999974</v>
      </c>
      <c r="H21" s="30">
        <f>H22+H25+H28+H30</f>
        <v>5152165.41</v>
      </c>
    </row>
    <row r="22" spans="1:8" ht="37.5">
      <c r="A22" s="68" t="s">
        <v>17</v>
      </c>
      <c r="B22" s="28" t="s">
        <v>107</v>
      </c>
      <c r="C22" s="29" t="s">
        <v>19</v>
      </c>
      <c r="D22" s="29" t="s">
        <v>111</v>
      </c>
      <c r="E22" s="29">
        <v>120</v>
      </c>
      <c r="F22" s="30">
        <f>F23+F24</f>
        <v>1211870</v>
      </c>
      <c r="G22" s="30">
        <f>G23+G24</f>
        <v>64359.409999999974</v>
      </c>
      <c r="H22" s="30">
        <f>H23+H24</f>
        <v>1276229.4099999999</v>
      </c>
    </row>
    <row r="23" spans="1:8" ht="18.75">
      <c r="A23" s="68" t="s">
        <v>112</v>
      </c>
      <c r="B23" s="12" t="s">
        <v>107</v>
      </c>
      <c r="C23" s="22" t="s">
        <v>20</v>
      </c>
      <c r="D23" s="22" t="s">
        <v>111</v>
      </c>
      <c r="E23" s="22">
        <v>121</v>
      </c>
      <c r="F23" s="24">
        <v>930776</v>
      </c>
      <c r="G23" s="24">
        <f>H23-F23</f>
        <v>50368.209999999963</v>
      </c>
      <c r="H23" s="27">
        <v>981144.21</v>
      </c>
    </row>
    <row r="24" spans="1:8" ht="18.75">
      <c r="A24" s="68" t="s">
        <v>113</v>
      </c>
      <c r="B24" s="12" t="s">
        <v>107</v>
      </c>
      <c r="C24" s="22" t="s">
        <v>20</v>
      </c>
      <c r="D24" s="22" t="s">
        <v>111</v>
      </c>
      <c r="E24" s="22">
        <v>129</v>
      </c>
      <c r="F24" s="24">
        <v>281094</v>
      </c>
      <c r="G24" s="24">
        <f>H24-F24</f>
        <v>13991.200000000012</v>
      </c>
      <c r="H24" s="27">
        <v>295085.2</v>
      </c>
    </row>
    <row r="25" spans="1:8" ht="37.5">
      <c r="A25" s="68" t="s">
        <v>17</v>
      </c>
      <c r="B25" s="28" t="s">
        <v>107</v>
      </c>
      <c r="C25" s="29" t="s">
        <v>20</v>
      </c>
      <c r="D25" s="29" t="s">
        <v>114</v>
      </c>
      <c r="E25" s="29">
        <v>120</v>
      </c>
      <c r="F25" s="14">
        <f>F26+F27</f>
        <v>2593397</v>
      </c>
      <c r="G25" s="24"/>
      <c r="H25" s="14">
        <f>H26+H27</f>
        <v>2593397</v>
      </c>
    </row>
    <row r="26" spans="1:8" ht="18.75">
      <c r="A26" s="68" t="s">
        <v>115</v>
      </c>
      <c r="B26" s="12" t="s">
        <v>107</v>
      </c>
      <c r="C26" s="22" t="s">
        <v>19</v>
      </c>
      <c r="D26" s="22" t="s">
        <v>114</v>
      </c>
      <c r="E26" s="22">
        <v>121</v>
      </c>
      <c r="F26" s="24">
        <v>1991856</v>
      </c>
      <c r="G26" s="24"/>
      <c r="H26" s="24">
        <v>1991856</v>
      </c>
    </row>
    <row r="27" spans="1:8" ht="18.75">
      <c r="A27" s="68" t="s">
        <v>113</v>
      </c>
      <c r="B27" s="12" t="s">
        <v>107</v>
      </c>
      <c r="C27" s="22" t="s">
        <v>19</v>
      </c>
      <c r="D27" s="22" t="s">
        <v>114</v>
      </c>
      <c r="E27" s="22">
        <v>129</v>
      </c>
      <c r="F27" s="24">
        <v>601541</v>
      </c>
      <c r="G27" s="24"/>
      <c r="H27" s="24">
        <v>601541</v>
      </c>
    </row>
    <row r="28" spans="1:8" ht="37.5">
      <c r="A28" s="70" t="s">
        <v>24</v>
      </c>
      <c r="B28" s="28" t="s">
        <v>107</v>
      </c>
      <c r="C28" s="29" t="s">
        <v>20</v>
      </c>
      <c r="D28" s="29" t="s">
        <v>23</v>
      </c>
      <c r="E28" s="29">
        <v>200</v>
      </c>
      <c r="F28" s="30">
        <f>F29</f>
        <v>1289239</v>
      </c>
      <c r="G28" s="31">
        <f t="shared" ref="G28:G36" si="1">H28-F28</f>
        <v>-10700</v>
      </c>
      <c r="H28" s="30">
        <f>H29</f>
        <v>1278539</v>
      </c>
    </row>
    <row r="29" spans="1:8" ht="56.25">
      <c r="A29" s="68" t="s">
        <v>25</v>
      </c>
      <c r="B29" s="12" t="s">
        <v>107</v>
      </c>
      <c r="C29" s="22" t="s">
        <v>20</v>
      </c>
      <c r="D29" s="22" t="s">
        <v>23</v>
      </c>
      <c r="E29" s="22">
        <v>240</v>
      </c>
      <c r="F29" s="24">
        <v>1289239</v>
      </c>
      <c r="G29" s="24">
        <f t="shared" si="1"/>
        <v>-10700</v>
      </c>
      <c r="H29" s="27">
        <v>1278539</v>
      </c>
    </row>
    <row r="30" spans="1:8" ht="18.75">
      <c r="A30" s="70" t="s">
        <v>26</v>
      </c>
      <c r="B30" s="28" t="s">
        <v>107</v>
      </c>
      <c r="C30" s="29" t="s">
        <v>20</v>
      </c>
      <c r="D30" s="29" t="s">
        <v>23</v>
      </c>
      <c r="E30" s="29">
        <v>800</v>
      </c>
      <c r="F30" s="30">
        <f>F31</f>
        <v>3000</v>
      </c>
      <c r="G30" s="24">
        <f t="shared" si="1"/>
        <v>1000</v>
      </c>
      <c r="H30" s="30">
        <f>H31</f>
        <v>4000</v>
      </c>
    </row>
    <row r="31" spans="1:8" ht="18.75">
      <c r="A31" s="68" t="s">
        <v>110</v>
      </c>
      <c r="B31" s="12" t="s">
        <v>107</v>
      </c>
      <c r="C31" s="22" t="s">
        <v>20</v>
      </c>
      <c r="D31" s="22" t="s">
        <v>23</v>
      </c>
      <c r="E31" s="22">
        <v>850</v>
      </c>
      <c r="F31" s="24">
        <v>3000</v>
      </c>
      <c r="G31" s="24">
        <f t="shared" si="1"/>
        <v>1000</v>
      </c>
      <c r="H31" s="27">
        <v>4000</v>
      </c>
    </row>
    <row r="32" spans="1:8" ht="56.25">
      <c r="A32" s="70" t="s">
        <v>27</v>
      </c>
      <c r="B32" s="28" t="s">
        <v>107</v>
      </c>
      <c r="C32" s="29" t="s">
        <v>20</v>
      </c>
      <c r="D32" s="29" t="s">
        <v>28</v>
      </c>
      <c r="E32" s="29"/>
      <c r="F32" s="30">
        <f>F33</f>
        <v>625542</v>
      </c>
      <c r="G32" s="31">
        <f t="shared" si="1"/>
        <v>-64359.410000000033</v>
      </c>
      <c r="H32" s="30">
        <f>H33</f>
        <v>561182.59</v>
      </c>
    </row>
    <row r="33" spans="1:8" ht="112.5">
      <c r="A33" s="68" t="s">
        <v>16</v>
      </c>
      <c r="B33" s="12" t="s">
        <v>107</v>
      </c>
      <c r="C33" s="22" t="s">
        <v>20</v>
      </c>
      <c r="D33" s="22" t="s">
        <v>28</v>
      </c>
      <c r="E33" s="22">
        <v>100</v>
      </c>
      <c r="F33" s="27">
        <f>F34</f>
        <v>625542</v>
      </c>
      <c r="G33" s="24">
        <f t="shared" si="1"/>
        <v>-64359.410000000033</v>
      </c>
      <c r="H33" s="27">
        <f>H34</f>
        <v>561182.59</v>
      </c>
    </row>
    <row r="34" spans="1:8" ht="37.5">
      <c r="A34" s="68" t="s">
        <v>17</v>
      </c>
      <c r="B34" s="12" t="s">
        <v>107</v>
      </c>
      <c r="C34" s="22" t="s">
        <v>20</v>
      </c>
      <c r="D34" s="22" t="s">
        <v>28</v>
      </c>
      <c r="E34" s="22">
        <v>120</v>
      </c>
      <c r="F34" s="27">
        <f>F35+F36</f>
        <v>625542</v>
      </c>
      <c r="G34" s="24">
        <f t="shared" si="1"/>
        <v>-64359.410000000033</v>
      </c>
      <c r="H34" s="27">
        <f>H35+H36</f>
        <v>561182.59</v>
      </c>
    </row>
    <row r="35" spans="1:8" ht="18.75">
      <c r="A35" s="68" t="s">
        <v>116</v>
      </c>
      <c r="B35" s="12" t="s">
        <v>107</v>
      </c>
      <c r="C35" s="22" t="s">
        <v>19</v>
      </c>
      <c r="D35" s="22" t="s">
        <v>28</v>
      </c>
      <c r="E35" s="22">
        <v>121</v>
      </c>
      <c r="F35" s="22">
        <v>480447</v>
      </c>
      <c r="G35" s="24">
        <f t="shared" si="1"/>
        <v>-50368.210000000021</v>
      </c>
      <c r="H35" s="27">
        <v>430078.79</v>
      </c>
    </row>
    <row r="36" spans="1:8" ht="18.75">
      <c r="A36" s="68" t="s">
        <v>113</v>
      </c>
      <c r="B36" s="12" t="s">
        <v>107</v>
      </c>
      <c r="C36" s="22" t="s">
        <v>19</v>
      </c>
      <c r="D36" s="22" t="s">
        <v>28</v>
      </c>
      <c r="E36" s="22">
        <v>129</v>
      </c>
      <c r="F36" s="22">
        <v>145095</v>
      </c>
      <c r="G36" s="24">
        <f t="shared" si="1"/>
        <v>-13991.200000000012</v>
      </c>
      <c r="H36" s="27">
        <v>131103.79999999999</v>
      </c>
    </row>
    <row r="37" spans="1:8" ht="18.75">
      <c r="A37" s="66" t="s">
        <v>29</v>
      </c>
      <c r="B37" s="19" t="s">
        <v>107</v>
      </c>
      <c r="C37" s="20" t="s">
        <v>30</v>
      </c>
      <c r="D37" s="20"/>
      <c r="E37" s="20"/>
      <c r="F37" s="26">
        <f>F38</f>
        <v>12500</v>
      </c>
      <c r="G37" s="20"/>
      <c r="H37" s="26">
        <f>H38</f>
        <v>12500</v>
      </c>
    </row>
    <row r="38" spans="1:8" ht="75">
      <c r="A38" s="64" t="s">
        <v>124</v>
      </c>
      <c r="B38" s="12" t="s">
        <v>107</v>
      </c>
      <c r="C38" s="22" t="s">
        <v>30</v>
      </c>
      <c r="D38" s="22" t="s">
        <v>11</v>
      </c>
      <c r="E38" s="22"/>
      <c r="F38" s="27">
        <v>12500</v>
      </c>
      <c r="G38" s="22"/>
      <c r="H38" s="27">
        <v>12500</v>
      </c>
    </row>
    <row r="39" spans="1:8" ht="75">
      <c r="A39" s="67" t="s">
        <v>32</v>
      </c>
      <c r="B39" s="12" t="s">
        <v>107</v>
      </c>
      <c r="C39" s="22" t="s">
        <v>30</v>
      </c>
      <c r="D39" s="22" t="s">
        <v>13</v>
      </c>
      <c r="E39" s="22"/>
      <c r="F39" s="27">
        <v>12500</v>
      </c>
      <c r="G39" s="22"/>
      <c r="H39" s="27">
        <v>12500</v>
      </c>
    </row>
    <row r="40" spans="1:8" ht="19.5">
      <c r="A40" s="70" t="s">
        <v>33</v>
      </c>
      <c r="B40" s="32" t="s">
        <v>107</v>
      </c>
      <c r="C40" s="33" t="s">
        <v>30</v>
      </c>
      <c r="D40" s="33" t="s">
        <v>125</v>
      </c>
      <c r="E40" s="33"/>
      <c r="F40" s="27">
        <v>12500</v>
      </c>
      <c r="G40" s="33"/>
      <c r="H40" s="27">
        <v>12500</v>
      </c>
    </row>
    <row r="41" spans="1:8" ht="18.75">
      <c r="A41" s="68" t="s">
        <v>35</v>
      </c>
      <c r="B41" s="12" t="s">
        <v>107</v>
      </c>
      <c r="C41" s="22" t="s">
        <v>30</v>
      </c>
      <c r="D41" s="22" t="s">
        <v>125</v>
      </c>
      <c r="E41" s="22">
        <v>800</v>
      </c>
      <c r="F41" s="27">
        <v>12500</v>
      </c>
      <c r="G41" s="22"/>
      <c r="H41" s="27">
        <v>12500</v>
      </c>
    </row>
    <row r="42" spans="1:8" ht="18.75">
      <c r="A42" s="68" t="s">
        <v>36</v>
      </c>
      <c r="B42" s="12" t="s">
        <v>107</v>
      </c>
      <c r="C42" s="22" t="s">
        <v>30</v>
      </c>
      <c r="D42" s="22" t="s">
        <v>125</v>
      </c>
      <c r="E42" s="22">
        <v>870</v>
      </c>
      <c r="F42" s="27">
        <v>12500</v>
      </c>
      <c r="G42" s="22"/>
      <c r="H42" s="27">
        <v>12500</v>
      </c>
    </row>
    <row r="43" spans="1:8" ht="18.75">
      <c r="A43" s="69" t="s">
        <v>37</v>
      </c>
      <c r="B43" s="19" t="s">
        <v>107</v>
      </c>
      <c r="C43" s="25" t="s">
        <v>38</v>
      </c>
      <c r="D43" s="25"/>
      <c r="E43" s="25"/>
      <c r="F43" s="26">
        <f>F44</f>
        <v>41000</v>
      </c>
      <c r="G43" s="26">
        <f>G44</f>
        <v>9700</v>
      </c>
      <c r="H43" s="26">
        <f>H44</f>
        <v>50700</v>
      </c>
    </row>
    <row r="44" spans="1:8" ht="75">
      <c r="A44" s="64" t="s">
        <v>10</v>
      </c>
      <c r="B44" s="12" t="s">
        <v>107</v>
      </c>
      <c r="C44" s="22" t="s">
        <v>39</v>
      </c>
      <c r="D44" s="22" t="s">
        <v>11</v>
      </c>
      <c r="E44" s="22"/>
      <c r="F44" s="24">
        <v>41000</v>
      </c>
      <c r="G44" s="24">
        <f>H44-F44</f>
        <v>9700</v>
      </c>
      <c r="H44" s="27">
        <v>50700</v>
      </c>
    </row>
    <row r="45" spans="1:8" ht="131.25">
      <c r="A45" s="67" t="s">
        <v>40</v>
      </c>
      <c r="B45" s="12" t="s">
        <v>107</v>
      </c>
      <c r="C45" s="22" t="s">
        <v>39</v>
      </c>
      <c r="D45" s="22" t="s">
        <v>13</v>
      </c>
      <c r="E45" s="22"/>
      <c r="F45" s="24">
        <v>41000</v>
      </c>
      <c r="G45" s="24">
        <f>H45-F45</f>
        <v>9700</v>
      </c>
      <c r="H45" s="27">
        <v>50700</v>
      </c>
    </row>
    <row r="46" spans="1:8" ht="56.25">
      <c r="A46" s="68" t="s">
        <v>41</v>
      </c>
      <c r="B46" s="12" t="s">
        <v>107</v>
      </c>
      <c r="C46" s="22" t="s">
        <v>39</v>
      </c>
      <c r="D46" s="22" t="s">
        <v>42</v>
      </c>
      <c r="E46" s="22"/>
      <c r="F46" s="24">
        <v>41000</v>
      </c>
      <c r="G46" s="24">
        <f>H46-F46</f>
        <v>9700</v>
      </c>
      <c r="H46" s="27">
        <v>50700</v>
      </c>
    </row>
    <row r="47" spans="1:8" ht="37.5">
      <c r="A47" s="68" t="s">
        <v>24</v>
      </c>
      <c r="B47" s="12" t="s">
        <v>107</v>
      </c>
      <c r="C47" s="22" t="s">
        <v>39</v>
      </c>
      <c r="D47" s="22" t="s">
        <v>42</v>
      </c>
      <c r="E47" s="22">
        <v>200</v>
      </c>
      <c r="F47" s="24">
        <v>39000</v>
      </c>
      <c r="G47" s="24">
        <f>H47-F47</f>
        <v>9700</v>
      </c>
      <c r="H47" s="27">
        <v>48700</v>
      </c>
    </row>
    <row r="48" spans="1:8" ht="56.25">
      <c r="A48" s="68" t="s">
        <v>25</v>
      </c>
      <c r="B48" s="12" t="s">
        <v>107</v>
      </c>
      <c r="C48" s="22" t="s">
        <v>39</v>
      </c>
      <c r="D48" s="22" t="s">
        <v>42</v>
      </c>
      <c r="E48" s="22">
        <v>240</v>
      </c>
      <c r="F48" s="24">
        <v>39000</v>
      </c>
      <c r="G48" s="24">
        <f>H48-F48</f>
        <v>9700</v>
      </c>
      <c r="H48" s="27">
        <v>48700</v>
      </c>
    </row>
    <row r="49" spans="1:8" ht="18.75">
      <c r="A49" s="68" t="s">
        <v>26</v>
      </c>
      <c r="B49" s="12" t="s">
        <v>107</v>
      </c>
      <c r="C49" s="22" t="s">
        <v>39</v>
      </c>
      <c r="D49" s="22" t="s">
        <v>42</v>
      </c>
      <c r="E49" s="22">
        <v>850</v>
      </c>
      <c r="F49" s="24">
        <v>2000</v>
      </c>
      <c r="G49" s="24">
        <f t="shared" ref="G49:G58" si="2">H49-F49</f>
        <v>0</v>
      </c>
      <c r="H49" s="27">
        <v>2000</v>
      </c>
    </row>
    <row r="50" spans="1:8" ht="18.75">
      <c r="A50" s="68" t="s">
        <v>110</v>
      </c>
      <c r="B50" s="12" t="s">
        <v>107</v>
      </c>
      <c r="C50" s="22" t="s">
        <v>39</v>
      </c>
      <c r="D50" s="22" t="s">
        <v>42</v>
      </c>
      <c r="E50" s="22">
        <v>853</v>
      </c>
      <c r="F50" s="24">
        <v>2000</v>
      </c>
      <c r="G50" s="24">
        <f t="shared" si="2"/>
        <v>0</v>
      </c>
      <c r="H50" s="27">
        <v>2000</v>
      </c>
    </row>
    <row r="51" spans="1:8" ht="21.75" customHeight="1">
      <c r="A51" s="65" t="s">
        <v>43</v>
      </c>
      <c r="B51" s="34" t="s">
        <v>107</v>
      </c>
      <c r="C51" s="16" t="s">
        <v>44</v>
      </c>
      <c r="D51" s="16"/>
      <c r="E51" s="16"/>
      <c r="F51" s="18">
        <f>F52</f>
        <v>109468</v>
      </c>
      <c r="G51" s="35">
        <f t="shared" si="2"/>
        <v>745</v>
      </c>
      <c r="H51" s="18">
        <f>H52</f>
        <v>110213</v>
      </c>
    </row>
    <row r="52" spans="1:8" ht="18.75">
      <c r="A52" s="71" t="s">
        <v>45</v>
      </c>
      <c r="B52" s="12" t="s">
        <v>107</v>
      </c>
      <c r="C52" s="36" t="s">
        <v>46</v>
      </c>
      <c r="D52" s="22" t="s">
        <v>47</v>
      </c>
      <c r="E52" s="36"/>
      <c r="F52" s="27">
        <f>F53</f>
        <v>109468</v>
      </c>
      <c r="G52" s="24">
        <f t="shared" si="2"/>
        <v>745</v>
      </c>
      <c r="H52" s="27">
        <f>H53</f>
        <v>110213</v>
      </c>
    </row>
    <row r="53" spans="1:8" ht="37.5">
      <c r="A53" s="72" t="s">
        <v>48</v>
      </c>
      <c r="B53" s="12" t="s">
        <v>107</v>
      </c>
      <c r="C53" s="22" t="s">
        <v>49</v>
      </c>
      <c r="D53" s="22" t="s">
        <v>50</v>
      </c>
      <c r="E53" s="36"/>
      <c r="F53" s="27">
        <f>F54</f>
        <v>109468</v>
      </c>
      <c r="G53" s="24">
        <f t="shared" si="2"/>
        <v>745</v>
      </c>
      <c r="H53" s="27">
        <f>H54</f>
        <v>110213</v>
      </c>
    </row>
    <row r="54" spans="1:8" ht="56.25">
      <c r="A54" s="70" t="s">
        <v>51</v>
      </c>
      <c r="B54" s="28" t="s">
        <v>107</v>
      </c>
      <c r="C54" s="37" t="s">
        <v>46</v>
      </c>
      <c r="D54" s="29" t="s">
        <v>52</v>
      </c>
      <c r="E54" s="37"/>
      <c r="F54" s="30">
        <f>F55+F58</f>
        <v>109468</v>
      </c>
      <c r="G54" s="24">
        <f t="shared" si="2"/>
        <v>745</v>
      </c>
      <c r="H54" s="30">
        <f>H55+H58</f>
        <v>110213</v>
      </c>
    </row>
    <row r="55" spans="1:8" ht="112.5">
      <c r="A55" s="71" t="s">
        <v>53</v>
      </c>
      <c r="B55" s="12" t="s">
        <v>107</v>
      </c>
      <c r="C55" s="36" t="s">
        <v>46</v>
      </c>
      <c r="D55" s="22" t="s">
        <v>52</v>
      </c>
      <c r="E55" s="36">
        <v>100</v>
      </c>
      <c r="F55" s="27">
        <f>F56+F57</f>
        <v>98759</v>
      </c>
      <c r="G55" s="24">
        <f t="shared" si="2"/>
        <v>380.20999999999185</v>
      </c>
      <c r="H55" s="27">
        <f>H56+H57</f>
        <v>99139.209999999992</v>
      </c>
    </row>
    <row r="56" spans="1:8" ht="37.5">
      <c r="A56" s="68" t="s">
        <v>17</v>
      </c>
      <c r="B56" s="12" t="s">
        <v>107</v>
      </c>
      <c r="C56" s="36" t="s">
        <v>46</v>
      </c>
      <c r="D56" s="22" t="s">
        <v>52</v>
      </c>
      <c r="E56" s="36">
        <v>120</v>
      </c>
      <c r="F56" s="38">
        <v>75852</v>
      </c>
      <c r="G56" s="24">
        <f t="shared" si="2"/>
        <v>291.72999999999593</v>
      </c>
      <c r="H56" s="27">
        <v>76143.73</v>
      </c>
    </row>
    <row r="57" spans="1:8" ht="37.5">
      <c r="A57" s="68" t="s">
        <v>24</v>
      </c>
      <c r="B57" s="12" t="s">
        <v>107</v>
      </c>
      <c r="C57" s="36" t="s">
        <v>46</v>
      </c>
      <c r="D57" s="22" t="s">
        <v>52</v>
      </c>
      <c r="E57" s="36">
        <v>200</v>
      </c>
      <c r="F57" s="38">
        <v>22907</v>
      </c>
      <c r="G57" s="24">
        <f t="shared" si="2"/>
        <v>88.479999999999563</v>
      </c>
      <c r="H57" s="27">
        <v>22995.48</v>
      </c>
    </row>
    <row r="58" spans="1:8" ht="56.25">
      <c r="A58" s="68" t="s">
        <v>25</v>
      </c>
      <c r="B58" s="12" t="s">
        <v>107</v>
      </c>
      <c r="C58" s="36" t="s">
        <v>46</v>
      </c>
      <c r="D58" s="22" t="s">
        <v>52</v>
      </c>
      <c r="E58" s="36">
        <v>240</v>
      </c>
      <c r="F58" s="38">
        <v>10709</v>
      </c>
      <c r="G58" s="24">
        <f t="shared" si="2"/>
        <v>364.79000000000087</v>
      </c>
      <c r="H58" s="27">
        <v>11073.79</v>
      </c>
    </row>
    <row r="59" spans="1:8" ht="37.5">
      <c r="A59" s="65" t="s">
        <v>54</v>
      </c>
      <c r="B59" s="34" t="s">
        <v>107</v>
      </c>
      <c r="C59" s="16" t="s">
        <v>55</v>
      </c>
      <c r="D59" s="16"/>
      <c r="E59" s="16"/>
      <c r="F59" s="18">
        <f>F60</f>
        <v>440000</v>
      </c>
      <c r="G59" s="16"/>
      <c r="H59" s="18">
        <f>H60</f>
        <v>440000</v>
      </c>
    </row>
    <row r="60" spans="1:8" ht="75">
      <c r="A60" s="70" t="s">
        <v>56</v>
      </c>
      <c r="B60" s="12" t="s">
        <v>107</v>
      </c>
      <c r="C60" s="36" t="s">
        <v>57</v>
      </c>
      <c r="D60" s="36"/>
      <c r="E60" s="36"/>
      <c r="F60" s="27">
        <f>F61</f>
        <v>440000</v>
      </c>
      <c r="G60" s="36"/>
      <c r="H60" s="27">
        <f>H61</f>
        <v>440000</v>
      </c>
    </row>
    <row r="61" spans="1:8" ht="56.25">
      <c r="A61" s="64" t="s">
        <v>58</v>
      </c>
      <c r="B61" s="12" t="s">
        <v>107</v>
      </c>
      <c r="C61" s="36" t="s">
        <v>57</v>
      </c>
      <c r="D61" s="36" t="s">
        <v>59</v>
      </c>
      <c r="E61" s="36"/>
      <c r="F61" s="27">
        <f>F62+F65+F68</f>
        <v>440000</v>
      </c>
      <c r="G61" s="36"/>
      <c r="H61" s="27">
        <f>H62+H65+H68</f>
        <v>440000</v>
      </c>
    </row>
    <row r="62" spans="1:8" ht="75">
      <c r="A62" s="64" t="s">
        <v>117</v>
      </c>
      <c r="B62" s="28" t="s">
        <v>107</v>
      </c>
      <c r="C62" s="37" t="s">
        <v>57</v>
      </c>
      <c r="D62" s="37" t="s">
        <v>60</v>
      </c>
      <c r="E62" s="37"/>
      <c r="F62" s="30">
        <f>F63</f>
        <v>400000</v>
      </c>
      <c r="G62" s="37"/>
      <c r="H62" s="30">
        <f>H63</f>
        <v>400000</v>
      </c>
    </row>
    <row r="63" spans="1:8" ht="37.5">
      <c r="A63" s="71" t="s">
        <v>24</v>
      </c>
      <c r="B63" s="12" t="s">
        <v>107</v>
      </c>
      <c r="C63" s="36" t="s">
        <v>57</v>
      </c>
      <c r="D63" s="36" t="s">
        <v>60</v>
      </c>
      <c r="E63" s="36">
        <v>200</v>
      </c>
      <c r="F63" s="38">
        <v>400000</v>
      </c>
      <c r="G63" s="36"/>
      <c r="H63" s="27">
        <v>400000</v>
      </c>
    </row>
    <row r="64" spans="1:8" ht="56.25">
      <c r="A64" s="68" t="s">
        <v>25</v>
      </c>
      <c r="B64" s="12" t="s">
        <v>107</v>
      </c>
      <c r="C64" s="36" t="s">
        <v>57</v>
      </c>
      <c r="D64" s="36" t="s">
        <v>60</v>
      </c>
      <c r="E64" s="22">
        <v>240</v>
      </c>
      <c r="F64" s="24">
        <v>400000</v>
      </c>
      <c r="G64" s="22"/>
      <c r="H64" s="27">
        <v>400000</v>
      </c>
    </row>
    <row r="65" spans="1:8" ht="37.5">
      <c r="A65" s="64" t="s">
        <v>119</v>
      </c>
      <c r="B65" s="28" t="s">
        <v>107</v>
      </c>
      <c r="C65" s="37" t="s">
        <v>57</v>
      </c>
      <c r="D65" s="37" t="s">
        <v>61</v>
      </c>
      <c r="E65" s="37"/>
      <c r="F65" s="30">
        <f>F66</f>
        <v>15000</v>
      </c>
      <c r="G65" s="37"/>
      <c r="H65" s="30">
        <f>H66</f>
        <v>15000</v>
      </c>
    </row>
    <row r="66" spans="1:8" ht="56.25">
      <c r="A66" s="71" t="s">
        <v>62</v>
      </c>
      <c r="B66" s="12" t="s">
        <v>107</v>
      </c>
      <c r="C66" s="36" t="s">
        <v>57</v>
      </c>
      <c r="D66" s="36" t="s">
        <v>61</v>
      </c>
      <c r="E66" s="36">
        <v>200</v>
      </c>
      <c r="F66" s="38">
        <v>15000</v>
      </c>
      <c r="G66" s="36"/>
      <c r="H66" s="27">
        <v>15000</v>
      </c>
    </row>
    <row r="67" spans="1:8" ht="56.25">
      <c r="A67" s="68" t="s">
        <v>25</v>
      </c>
      <c r="B67" s="12" t="s">
        <v>107</v>
      </c>
      <c r="C67" s="36" t="s">
        <v>57</v>
      </c>
      <c r="D67" s="36" t="s">
        <v>61</v>
      </c>
      <c r="E67" s="22">
        <v>240</v>
      </c>
      <c r="F67" s="24">
        <v>15000</v>
      </c>
      <c r="G67" s="22"/>
      <c r="H67" s="27">
        <v>15000</v>
      </c>
    </row>
    <row r="68" spans="1:8" ht="56.25">
      <c r="A68" s="64" t="s">
        <v>120</v>
      </c>
      <c r="B68" s="28" t="s">
        <v>107</v>
      </c>
      <c r="C68" s="37" t="s">
        <v>57</v>
      </c>
      <c r="D68" s="37" t="s">
        <v>118</v>
      </c>
      <c r="E68" s="37"/>
      <c r="F68" s="30">
        <f>F69</f>
        <v>25000</v>
      </c>
      <c r="G68" s="37"/>
      <c r="H68" s="30">
        <f>H69</f>
        <v>25000</v>
      </c>
    </row>
    <row r="69" spans="1:8" ht="56.25">
      <c r="A69" s="71" t="s">
        <v>62</v>
      </c>
      <c r="B69" s="12" t="s">
        <v>107</v>
      </c>
      <c r="C69" s="36" t="s">
        <v>57</v>
      </c>
      <c r="D69" s="36" t="s">
        <v>118</v>
      </c>
      <c r="E69" s="36">
        <v>200</v>
      </c>
      <c r="F69" s="38">
        <v>25000</v>
      </c>
      <c r="G69" s="36"/>
      <c r="H69" s="27">
        <v>25000</v>
      </c>
    </row>
    <row r="70" spans="1:8" ht="56.25">
      <c r="A70" s="68" t="s">
        <v>25</v>
      </c>
      <c r="B70" s="12" t="s">
        <v>107</v>
      </c>
      <c r="C70" s="36" t="s">
        <v>57</v>
      </c>
      <c r="D70" s="36" t="s">
        <v>118</v>
      </c>
      <c r="E70" s="22">
        <v>240</v>
      </c>
      <c r="F70" s="24">
        <v>25000</v>
      </c>
      <c r="G70" s="22"/>
      <c r="H70" s="27">
        <v>25000</v>
      </c>
    </row>
    <row r="71" spans="1:8" ht="18.75">
      <c r="A71" s="73" t="s">
        <v>126</v>
      </c>
      <c r="B71" s="15" t="s">
        <v>107</v>
      </c>
      <c r="C71" s="16" t="s">
        <v>127</v>
      </c>
      <c r="D71" s="16"/>
      <c r="E71" s="39"/>
      <c r="F71" s="35">
        <f>F72+F75+F78</f>
        <v>3450000</v>
      </c>
      <c r="G71" s="35">
        <f>G72+G75+G78</f>
        <v>0</v>
      </c>
      <c r="H71" s="35">
        <f>H72+H75+H78</f>
        <v>3450000</v>
      </c>
    </row>
    <row r="72" spans="1:8" ht="56.25">
      <c r="A72" s="74" t="s">
        <v>128</v>
      </c>
      <c r="B72" s="40" t="s">
        <v>107</v>
      </c>
      <c r="C72" s="41" t="s">
        <v>127</v>
      </c>
      <c r="D72" s="41" t="s">
        <v>129</v>
      </c>
      <c r="E72" s="42"/>
      <c r="F72" s="43">
        <v>300000</v>
      </c>
      <c r="G72" s="42"/>
      <c r="H72" s="43">
        <v>300000</v>
      </c>
    </row>
    <row r="73" spans="1:8" ht="37.5">
      <c r="A73" s="71" t="s">
        <v>24</v>
      </c>
      <c r="B73" s="44" t="s">
        <v>107</v>
      </c>
      <c r="C73" s="45" t="s">
        <v>127</v>
      </c>
      <c r="D73" s="45" t="s">
        <v>129</v>
      </c>
      <c r="E73" s="46">
        <v>200</v>
      </c>
      <c r="F73" s="47">
        <v>300000</v>
      </c>
      <c r="G73" s="42"/>
      <c r="H73" s="47">
        <v>300000</v>
      </c>
    </row>
    <row r="74" spans="1:8" ht="56.25">
      <c r="A74" s="68" t="s">
        <v>25</v>
      </c>
      <c r="B74" s="44" t="s">
        <v>107</v>
      </c>
      <c r="C74" s="45" t="s">
        <v>127</v>
      </c>
      <c r="D74" s="45" t="s">
        <v>129</v>
      </c>
      <c r="E74" s="46">
        <v>240</v>
      </c>
      <c r="F74" s="47">
        <v>300000</v>
      </c>
      <c r="G74" s="42"/>
      <c r="H74" s="47">
        <v>300000</v>
      </c>
    </row>
    <row r="75" spans="1:8" ht="56.25">
      <c r="A75" s="74" t="s">
        <v>130</v>
      </c>
      <c r="B75" s="40" t="s">
        <v>107</v>
      </c>
      <c r="C75" s="41" t="s">
        <v>127</v>
      </c>
      <c r="D75" s="41" t="s">
        <v>131</v>
      </c>
      <c r="E75" s="42"/>
      <c r="F75" s="43">
        <v>80000</v>
      </c>
      <c r="G75" s="43">
        <f>H75-F75</f>
        <v>-48100</v>
      </c>
      <c r="H75" s="43">
        <v>31900</v>
      </c>
    </row>
    <row r="76" spans="1:8" ht="37.5">
      <c r="A76" s="71" t="s">
        <v>24</v>
      </c>
      <c r="B76" s="44" t="s">
        <v>107</v>
      </c>
      <c r="C76" s="45" t="s">
        <v>127</v>
      </c>
      <c r="D76" s="45" t="s">
        <v>131</v>
      </c>
      <c r="E76" s="46">
        <v>200</v>
      </c>
      <c r="F76" s="47">
        <v>80000</v>
      </c>
      <c r="G76" s="47">
        <f t="shared" ref="G76:G80" si="3">H76-F76</f>
        <v>-48100</v>
      </c>
      <c r="H76" s="47">
        <v>31900</v>
      </c>
    </row>
    <row r="77" spans="1:8" ht="56.25">
      <c r="A77" s="68" t="s">
        <v>25</v>
      </c>
      <c r="B77" s="44" t="s">
        <v>107</v>
      </c>
      <c r="C77" s="45" t="s">
        <v>127</v>
      </c>
      <c r="D77" s="45" t="s">
        <v>131</v>
      </c>
      <c r="E77" s="46">
        <v>240</v>
      </c>
      <c r="F77" s="47">
        <v>80000</v>
      </c>
      <c r="G77" s="47">
        <f t="shared" si="3"/>
        <v>-48100</v>
      </c>
      <c r="H77" s="47">
        <v>31900</v>
      </c>
    </row>
    <row r="78" spans="1:8" ht="37.5">
      <c r="A78" s="74" t="s">
        <v>132</v>
      </c>
      <c r="B78" s="40" t="s">
        <v>107</v>
      </c>
      <c r="C78" s="41" t="s">
        <v>127</v>
      </c>
      <c r="D78" s="41" t="s">
        <v>133</v>
      </c>
      <c r="E78" s="42"/>
      <c r="F78" s="43">
        <f>F79+F81</f>
        <v>3070000</v>
      </c>
      <c r="G78" s="43">
        <f t="shared" ref="G78:H78" si="4">G79+G81</f>
        <v>48100</v>
      </c>
      <c r="H78" s="43">
        <f t="shared" si="4"/>
        <v>3118100</v>
      </c>
    </row>
    <row r="79" spans="1:8" ht="37.5">
      <c r="A79" s="71" t="s">
        <v>24</v>
      </c>
      <c r="B79" s="44" t="s">
        <v>107</v>
      </c>
      <c r="C79" s="45" t="s">
        <v>127</v>
      </c>
      <c r="D79" s="45" t="s">
        <v>134</v>
      </c>
      <c r="E79" s="46">
        <v>200</v>
      </c>
      <c r="F79" s="47">
        <v>2011943.8</v>
      </c>
      <c r="G79" s="47">
        <f t="shared" si="3"/>
        <v>48100</v>
      </c>
      <c r="H79" s="47">
        <v>2060043.8</v>
      </c>
    </row>
    <row r="80" spans="1:8" ht="56.25">
      <c r="A80" s="68" t="s">
        <v>25</v>
      </c>
      <c r="B80" s="44" t="s">
        <v>107</v>
      </c>
      <c r="C80" s="45" t="s">
        <v>127</v>
      </c>
      <c r="D80" s="45" t="s">
        <v>134</v>
      </c>
      <c r="E80" s="46">
        <v>240</v>
      </c>
      <c r="F80" s="47">
        <v>2011943.8</v>
      </c>
      <c r="G80" s="47">
        <f t="shared" si="3"/>
        <v>48100</v>
      </c>
      <c r="H80" s="47">
        <v>2060043.8</v>
      </c>
    </row>
    <row r="81" spans="1:8" ht="37.5">
      <c r="A81" s="71" t="s">
        <v>24</v>
      </c>
      <c r="B81" s="44" t="s">
        <v>107</v>
      </c>
      <c r="C81" s="45" t="s">
        <v>127</v>
      </c>
      <c r="D81" s="45" t="s">
        <v>135</v>
      </c>
      <c r="E81" s="46">
        <v>200</v>
      </c>
      <c r="F81" s="47">
        <v>1058056.2</v>
      </c>
      <c r="G81" s="47"/>
      <c r="H81" s="47">
        <v>1058056.2</v>
      </c>
    </row>
    <row r="82" spans="1:8" ht="56.25">
      <c r="A82" s="68" t="s">
        <v>25</v>
      </c>
      <c r="B82" s="44" t="s">
        <v>107</v>
      </c>
      <c r="C82" s="45" t="s">
        <v>127</v>
      </c>
      <c r="D82" s="45" t="s">
        <v>135</v>
      </c>
      <c r="E82" s="46">
        <v>240</v>
      </c>
      <c r="F82" s="47">
        <v>1058056.2</v>
      </c>
      <c r="G82" s="47"/>
      <c r="H82" s="47">
        <v>1058056.2</v>
      </c>
    </row>
    <row r="83" spans="1:8" ht="25.5" customHeight="1">
      <c r="A83" s="65" t="s">
        <v>109</v>
      </c>
      <c r="B83" s="34" t="s">
        <v>107</v>
      </c>
      <c r="C83" s="48" t="s">
        <v>63</v>
      </c>
      <c r="D83" s="48"/>
      <c r="E83" s="48"/>
      <c r="F83" s="18">
        <f>F84+F88</f>
        <v>5052080.54</v>
      </c>
      <c r="G83" s="18">
        <f t="shared" ref="G83:H83" si="5">G84+G88</f>
        <v>70250.950000000012</v>
      </c>
      <c r="H83" s="18">
        <f t="shared" si="5"/>
        <v>5122331.49</v>
      </c>
    </row>
    <row r="84" spans="1:8" ht="25.5" customHeight="1">
      <c r="A84" s="65" t="s">
        <v>136</v>
      </c>
      <c r="B84" s="15" t="s">
        <v>107</v>
      </c>
      <c r="C84" s="16" t="s">
        <v>137</v>
      </c>
      <c r="D84" s="16"/>
      <c r="E84" s="16"/>
      <c r="F84" s="18">
        <v>150000</v>
      </c>
      <c r="G84" s="17">
        <f>H84-F84</f>
        <v>70250.950000000012</v>
      </c>
      <c r="H84" s="18">
        <v>220250.95</v>
      </c>
    </row>
    <row r="85" spans="1:8" ht="54" customHeight="1">
      <c r="A85" s="75" t="s">
        <v>138</v>
      </c>
      <c r="B85" s="44" t="s">
        <v>107</v>
      </c>
      <c r="C85" s="45" t="s">
        <v>137</v>
      </c>
      <c r="D85" s="45" t="s">
        <v>139</v>
      </c>
      <c r="E85" s="45"/>
      <c r="F85" s="49">
        <v>150000</v>
      </c>
      <c r="G85" s="50">
        <f>H85-F85</f>
        <v>70250.950000000012</v>
      </c>
      <c r="H85" s="49">
        <v>220250.95</v>
      </c>
    </row>
    <row r="86" spans="1:8" s="4" customFormat="1" ht="38.25" customHeight="1">
      <c r="A86" s="71" t="s">
        <v>24</v>
      </c>
      <c r="B86" s="44" t="s">
        <v>107</v>
      </c>
      <c r="C86" s="45" t="s">
        <v>137</v>
      </c>
      <c r="D86" s="45" t="s">
        <v>139</v>
      </c>
      <c r="E86" s="45">
        <v>200</v>
      </c>
      <c r="F86" s="49">
        <v>150000</v>
      </c>
      <c r="G86" s="50">
        <f t="shared" ref="G86:G87" si="6">H86-F86</f>
        <v>70250.950000000012</v>
      </c>
      <c r="H86" s="49">
        <v>220250.95</v>
      </c>
    </row>
    <row r="87" spans="1:8" s="4" customFormat="1" ht="30.75" customHeight="1">
      <c r="A87" s="68" t="s">
        <v>25</v>
      </c>
      <c r="B87" s="44" t="s">
        <v>107</v>
      </c>
      <c r="C87" s="45" t="s">
        <v>137</v>
      </c>
      <c r="D87" s="45" t="s">
        <v>139</v>
      </c>
      <c r="E87" s="45">
        <v>240</v>
      </c>
      <c r="F87" s="49">
        <v>150000</v>
      </c>
      <c r="G87" s="50">
        <f t="shared" si="6"/>
        <v>70250.950000000012</v>
      </c>
      <c r="H87" s="49">
        <v>220250.95</v>
      </c>
    </row>
    <row r="88" spans="1:8" s="4" customFormat="1" ht="30.75" customHeight="1">
      <c r="A88" s="8" t="s">
        <v>141</v>
      </c>
      <c r="B88" s="5" t="s">
        <v>107</v>
      </c>
      <c r="C88" s="6" t="s">
        <v>63</v>
      </c>
      <c r="D88" s="6"/>
      <c r="E88" s="6"/>
      <c r="F88" s="7">
        <f>F89+F92+F95</f>
        <v>4902080.54</v>
      </c>
      <c r="G88" s="7">
        <f t="shared" ref="G88:H88" si="7">G89+G92+G95</f>
        <v>0</v>
      </c>
      <c r="H88" s="7">
        <f t="shared" si="7"/>
        <v>4902080.54</v>
      </c>
    </row>
    <row r="89" spans="1:8" ht="56.25">
      <c r="A89" s="76" t="s">
        <v>142</v>
      </c>
      <c r="B89" s="51" t="s">
        <v>107</v>
      </c>
      <c r="C89" s="52" t="s">
        <v>64</v>
      </c>
      <c r="D89" s="52" t="s">
        <v>143</v>
      </c>
      <c r="E89" s="52"/>
      <c r="F89" s="53">
        <f>F90</f>
        <v>100000</v>
      </c>
      <c r="G89" s="52"/>
      <c r="H89" s="53">
        <f>H90</f>
        <v>100000</v>
      </c>
    </row>
    <row r="90" spans="1:8" ht="37.5">
      <c r="A90" s="71" t="s">
        <v>24</v>
      </c>
      <c r="B90" s="54" t="s">
        <v>107</v>
      </c>
      <c r="C90" s="55" t="s">
        <v>64</v>
      </c>
      <c r="D90" s="55" t="s">
        <v>143</v>
      </c>
      <c r="E90" s="55">
        <v>200</v>
      </c>
      <c r="F90" s="56">
        <v>100000</v>
      </c>
      <c r="G90" s="55"/>
      <c r="H90" s="56">
        <v>100000</v>
      </c>
    </row>
    <row r="91" spans="1:8" ht="56.25">
      <c r="A91" s="68" t="s">
        <v>25</v>
      </c>
      <c r="B91" s="54" t="s">
        <v>107</v>
      </c>
      <c r="C91" s="55" t="s">
        <v>64</v>
      </c>
      <c r="D91" s="55" t="s">
        <v>143</v>
      </c>
      <c r="E91" s="55">
        <v>240</v>
      </c>
      <c r="F91" s="56">
        <v>100000</v>
      </c>
      <c r="G91" s="55"/>
      <c r="H91" s="56">
        <v>100000</v>
      </c>
    </row>
    <row r="92" spans="1:8" ht="75">
      <c r="A92" s="70" t="s">
        <v>144</v>
      </c>
      <c r="B92" s="51" t="s">
        <v>107</v>
      </c>
      <c r="C92" s="52" t="s">
        <v>64</v>
      </c>
      <c r="D92" s="52" t="s">
        <v>145</v>
      </c>
      <c r="E92" s="52"/>
      <c r="F92" s="53">
        <f>F93</f>
        <v>160000</v>
      </c>
      <c r="G92" s="52"/>
      <c r="H92" s="53">
        <f>H93</f>
        <v>160000</v>
      </c>
    </row>
    <row r="93" spans="1:8" ht="37.5">
      <c r="A93" s="71" t="s">
        <v>24</v>
      </c>
      <c r="B93" s="54" t="s">
        <v>107</v>
      </c>
      <c r="C93" s="55" t="s">
        <v>64</v>
      </c>
      <c r="D93" s="55" t="s">
        <v>145</v>
      </c>
      <c r="E93" s="55">
        <v>200</v>
      </c>
      <c r="F93" s="56">
        <v>160000</v>
      </c>
      <c r="G93" s="55"/>
      <c r="H93" s="56">
        <v>160000</v>
      </c>
    </row>
    <row r="94" spans="1:8" ht="56.25">
      <c r="A94" s="68" t="s">
        <v>25</v>
      </c>
      <c r="B94" s="54" t="s">
        <v>107</v>
      </c>
      <c r="C94" s="55" t="s">
        <v>64</v>
      </c>
      <c r="D94" s="55" t="s">
        <v>145</v>
      </c>
      <c r="E94" s="55">
        <v>240</v>
      </c>
      <c r="F94" s="56">
        <v>160000</v>
      </c>
      <c r="G94" s="55"/>
      <c r="H94" s="56">
        <v>160000</v>
      </c>
    </row>
    <row r="95" spans="1:8" ht="69" customHeight="1">
      <c r="A95" s="8" t="s">
        <v>140</v>
      </c>
      <c r="B95" s="57"/>
      <c r="C95" s="58"/>
      <c r="D95" s="58"/>
      <c r="E95" s="58"/>
      <c r="F95" s="7">
        <f>F96+F115</f>
        <v>4642080.54</v>
      </c>
      <c r="G95" s="7">
        <f t="shared" ref="G95:H95" si="8">G96+G115</f>
        <v>0</v>
      </c>
      <c r="H95" s="7">
        <f t="shared" si="8"/>
        <v>4642080.54</v>
      </c>
    </row>
    <row r="96" spans="1:8" ht="56.25">
      <c r="A96" s="67" t="s">
        <v>65</v>
      </c>
      <c r="B96" s="12" t="s">
        <v>107</v>
      </c>
      <c r="C96" s="36" t="s">
        <v>64</v>
      </c>
      <c r="D96" s="36" t="s">
        <v>146</v>
      </c>
      <c r="E96" s="36"/>
      <c r="F96" s="30">
        <f>F97+F100+F103+F106+F109+F112</f>
        <v>1877500</v>
      </c>
      <c r="G96" s="30">
        <f t="shared" ref="G96:H96" si="9">G97+G100+G103+G106+G109+G112</f>
        <v>0</v>
      </c>
      <c r="H96" s="30">
        <f t="shared" si="9"/>
        <v>1877500</v>
      </c>
    </row>
    <row r="97" spans="1:8" ht="37.5">
      <c r="A97" s="72" t="s">
        <v>66</v>
      </c>
      <c r="B97" s="28" t="s">
        <v>107</v>
      </c>
      <c r="C97" s="37" t="s">
        <v>64</v>
      </c>
      <c r="D97" s="37" t="s">
        <v>67</v>
      </c>
      <c r="E97" s="37"/>
      <c r="F97" s="30">
        <f>F98</f>
        <v>720253.92</v>
      </c>
      <c r="G97" s="37"/>
      <c r="H97" s="30">
        <f>H98</f>
        <v>720253.92</v>
      </c>
    </row>
    <row r="98" spans="1:8" ht="37.5">
      <c r="A98" s="68" t="s">
        <v>24</v>
      </c>
      <c r="B98" s="12" t="s">
        <v>107</v>
      </c>
      <c r="C98" s="36" t="s">
        <v>64</v>
      </c>
      <c r="D98" s="36" t="s">
        <v>67</v>
      </c>
      <c r="E98" s="22">
        <v>200</v>
      </c>
      <c r="F98" s="24">
        <v>720253.92</v>
      </c>
      <c r="G98" s="22"/>
      <c r="H98" s="27">
        <v>720253.92</v>
      </c>
    </row>
    <row r="99" spans="1:8" ht="56.25">
      <c r="A99" s="68" t="s">
        <v>25</v>
      </c>
      <c r="B99" s="12" t="s">
        <v>107</v>
      </c>
      <c r="C99" s="36" t="s">
        <v>64</v>
      </c>
      <c r="D99" s="36" t="s">
        <v>67</v>
      </c>
      <c r="E99" s="22">
        <v>240</v>
      </c>
      <c r="F99" s="24">
        <v>720253.92</v>
      </c>
      <c r="G99" s="22"/>
      <c r="H99" s="27">
        <v>720253.92</v>
      </c>
    </row>
    <row r="100" spans="1:8" ht="18.75">
      <c r="A100" s="70" t="s">
        <v>68</v>
      </c>
      <c r="B100" s="28" t="s">
        <v>107</v>
      </c>
      <c r="C100" s="37" t="s">
        <v>64</v>
      </c>
      <c r="D100" s="37" t="s">
        <v>69</v>
      </c>
      <c r="E100" s="29"/>
      <c r="F100" s="30">
        <f>F101</f>
        <v>350000</v>
      </c>
      <c r="G100" s="31">
        <f>G101</f>
        <v>34000</v>
      </c>
      <c r="H100" s="30">
        <f>H101</f>
        <v>384000</v>
      </c>
    </row>
    <row r="101" spans="1:8" ht="37.5">
      <c r="A101" s="68" t="s">
        <v>24</v>
      </c>
      <c r="B101" s="12" t="s">
        <v>107</v>
      </c>
      <c r="C101" s="36" t="s">
        <v>64</v>
      </c>
      <c r="D101" s="36" t="s">
        <v>69</v>
      </c>
      <c r="E101" s="22">
        <v>200</v>
      </c>
      <c r="F101" s="24">
        <v>350000</v>
      </c>
      <c r="G101" s="24">
        <f>H101-F101</f>
        <v>34000</v>
      </c>
      <c r="H101" s="27">
        <v>384000</v>
      </c>
    </row>
    <row r="102" spans="1:8" ht="56.25">
      <c r="A102" s="68" t="s">
        <v>25</v>
      </c>
      <c r="B102" s="12" t="s">
        <v>107</v>
      </c>
      <c r="C102" s="36" t="s">
        <v>64</v>
      </c>
      <c r="D102" s="36" t="s">
        <v>69</v>
      </c>
      <c r="E102" s="22">
        <v>240</v>
      </c>
      <c r="F102" s="24">
        <v>350000</v>
      </c>
      <c r="G102" s="24">
        <f>H102-F102</f>
        <v>34000</v>
      </c>
      <c r="H102" s="27">
        <v>384000</v>
      </c>
    </row>
    <row r="103" spans="1:8" ht="37.5">
      <c r="A103" s="72" t="s">
        <v>70</v>
      </c>
      <c r="B103" s="28" t="s">
        <v>107</v>
      </c>
      <c r="C103" s="37" t="s">
        <v>64</v>
      </c>
      <c r="D103" s="37" t="s">
        <v>71</v>
      </c>
      <c r="E103" s="37"/>
      <c r="F103" s="30">
        <v>0</v>
      </c>
      <c r="G103" s="37"/>
      <c r="H103" s="30">
        <v>0</v>
      </c>
    </row>
    <row r="104" spans="1:8" ht="37.5">
      <c r="A104" s="68" t="s">
        <v>24</v>
      </c>
      <c r="B104" s="12" t="s">
        <v>107</v>
      </c>
      <c r="C104" s="36" t="s">
        <v>64</v>
      </c>
      <c r="D104" s="36" t="s">
        <v>71</v>
      </c>
      <c r="E104" s="22">
        <v>200</v>
      </c>
      <c r="F104" s="27">
        <v>0</v>
      </c>
      <c r="G104" s="22"/>
      <c r="H104" s="27">
        <v>0</v>
      </c>
    </row>
    <row r="105" spans="1:8" ht="56.25">
      <c r="A105" s="68" t="s">
        <v>25</v>
      </c>
      <c r="B105" s="12" t="s">
        <v>107</v>
      </c>
      <c r="C105" s="36" t="s">
        <v>64</v>
      </c>
      <c r="D105" s="36" t="s">
        <v>71</v>
      </c>
      <c r="E105" s="22">
        <v>240</v>
      </c>
      <c r="F105" s="27">
        <v>0</v>
      </c>
      <c r="G105" s="22"/>
      <c r="H105" s="27">
        <v>0</v>
      </c>
    </row>
    <row r="106" spans="1:8" ht="56.25">
      <c r="A106" s="72" t="s">
        <v>72</v>
      </c>
      <c r="B106" s="28" t="s">
        <v>107</v>
      </c>
      <c r="C106" s="37" t="s">
        <v>64</v>
      </c>
      <c r="D106" s="37" t="s">
        <v>73</v>
      </c>
      <c r="E106" s="37"/>
      <c r="F106" s="30">
        <f>F107</f>
        <v>241924.74</v>
      </c>
      <c r="G106" s="59">
        <f>G107</f>
        <v>-34000</v>
      </c>
      <c r="H106" s="30">
        <f>H107</f>
        <v>207924.74</v>
      </c>
    </row>
    <row r="107" spans="1:8" ht="37.5">
      <c r="A107" s="68" t="s">
        <v>24</v>
      </c>
      <c r="B107" s="12" t="s">
        <v>107</v>
      </c>
      <c r="C107" s="36" t="s">
        <v>64</v>
      </c>
      <c r="D107" s="36" t="s">
        <v>73</v>
      </c>
      <c r="E107" s="22">
        <v>200</v>
      </c>
      <c r="F107" s="24">
        <v>241924.74</v>
      </c>
      <c r="G107" s="24">
        <f>H107-F107</f>
        <v>-34000</v>
      </c>
      <c r="H107" s="24">
        <v>207924.74</v>
      </c>
    </row>
    <row r="108" spans="1:8" ht="56.25">
      <c r="A108" s="68" t="s">
        <v>25</v>
      </c>
      <c r="B108" s="12" t="s">
        <v>107</v>
      </c>
      <c r="C108" s="36" t="s">
        <v>64</v>
      </c>
      <c r="D108" s="36" t="s">
        <v>73</v>
      </c>
      <c r="E108" s="22">
        <v>240</v>
      </c>
      <c r="F108" s="24">
        <v>241924.74</v>
      </c>
      <c r="G108" s="24">
        <f>H108-F108</f>
        <v>-34000</v>
      </c>
      <c r="H108" s="24">
        <v>207924.74</v>
      </c>
    </row>
    <row r="109" spans="1:8" ht="56.25">
      <c r="A109" s="70" t="s">
        <v>147</v>
      </c>
      <c r="B109" s="28" t="s">
        <v>107</v>
      </c>
      <c r="C109" s="37" t="s">
        <v>64</v>
      </c>
      <c r="D109" s="37" t="s">
        <v>148</v>
      </c>
      <c r="E109" s="29"/>
      <c r="F109" s="31">
        <v>315321.34000000003</v>
      </c>
      <c r="G109" s="31"/>
      <c r="H109" s="31">
        <v>315321.34000000003</v>
      </c>
    </row>
    <row r="110" spans="1:8" ht="37.5">
      <c r="A110" s="68" t="s">
        <v>24</v>
      </c>
      <c r="B110" s="12" t="s">
        <v>107</v>
      </c>
      <c r="C110" s="36" t="s">
        <v>64</v>
      </c>
      <c r="D110" s="36" t="s">
        <v>148</v>
      </c>
      <c r="E110" s="22">
        <v>200</v>
      </c>
      <c r="F110" s="24">
        <v>315321.34000000003</v>
      </c>
      <c r="G110" s="24"/>
      <c r="H110" s="24">
        <v>315321.34000000003</v>
      </c>
    </row>
    <row r="111" spans="1:8" ht="56.25">
      <c r="A111" s="68" t="s">
        <v>25</v>
      </c>
      <c r="B111" s="12" t="s">
        <v>107</v>
      </c>
      <c r="C111" s="36" t="s">
        <v>64</v>
      </c>
      <c r="D111" s="36" t="s">
        <v>148</v>
      </c>
      <c r="E111" s="22">
        <v>240</v>
      </c>
      <c r="F111" s="24">
        <v>315321.34000000003</v>
      </c>
      <c r="G111" s="24"/>
      <c r="H111" s="24">
        <v>315321.34000000003</v>
      </c>
    </row>
    <row r="112" spans="1:8" ht="37.5">
      <c r="A112" s="70" t="s">
        <v>149</v>
      </c>
      <c r="B112" s="28" t="s">
        <v>107</v>
      </c>
      <c r="C112" s="37" t="s">
        <v>64</v>
      </c>
      <c r="D112" s="37" t="s">
        <v>150</v>
      </c>
      <c r="E112" s="29"/>
      <c r="F112" s="31">
        <f>F113</f>
        <v>250000</v>
      </c>
      <c r="G112" s="31"/>
      <c r="H112" s="31">
        <f>H113</f>
        <v>250000</v>
      </c>
    </row>
    <row r="113" spans="1:8" ht="37.5">
      <c r="A113" s="68" t="s">
        <v>24</v>
      </c>
      <c r="B113" s="12" t="s">
        <v>107</v>
      </c>
      <c r="C113" s="36" t="s">
        <v>64</v>
      </c>
      <c r="D113" s="36" t="s">
        <v>150</v>
      </c>
      <c r="E113" s="22">
        <v>200</v>
      </c>
      <c r="F113" s="24">
        <v>250000</v>
      </c>
      <c r="G113" s="24"/>
      <c r="H113" s="24">
        <v>250000</v>
      </c>
    </row>
    <row r="114" spans="1:8" ht="56.25">
      <c r="A114" s="68" t="s">
        <v>25</v>
      </c>
      <c r="B114" s="12" t="s">
        <v>107</v>
      </c>
      <c r="C114" s="36" t="s">
        <v>64</v>
      </c>
      <c r="D114" s="36" t="s">
        <v>150</v>
      </c>
      <c r="E114" s="22">
        <v>240</v>
      </c>
      <c r="F114" s="24">
        <v>250000</v>
      </c>
      <c r="G114" s="24"/>
      <c r="H114" s="24">
        <v>250000</v>
      </c>
    </row>
    <row r="115" spans="1:8" ht="74.25" customHeight="1">
      <c r="A115" s="73" t="s">
        <v>151</v>
      </c>
      <c r="B115" s="15" t="s">
        <v>107</v>
      </c>
      <c r="C115" s="16" t="s">
        <v>64</v>
      </c>
      <c r="D115" s="16" t="s">
        <v>152</v>
      </c>
      <c r="E115" s="39">
        <v>200</v>
      </c>
      <c r="F115" s="35">
        <f>F116</f>
        <v>2764580.54</v>
      </c>
      <c r="G115" s="35">
        <f t="shared" ref="G115:H115" si="10">G116</f>
        <v>0</v>
      </c>
      <c r="H115" s="35">
        <f t="shared" si="10"/>
        <v>2764580.54</v>
      </c>
    </row>
    <row r="116" spans="1:8" ht="78" customHeight="1">
      <c r="A116" s="76" t="s">
        <v>153</v>
      </c>
      <c r="B116" s="51" t="s">
        <v>107</v>
      </c>
      <c r="C116" s="52" t="s">
        <v>64</v>
      </c>
      <c r="D116" s="52" t="s">
        <v>152</v>
      </c>
      <c r="E116" s="60">
        <v>200</v>
      </c>
      <c r="F116" s="61">
        <f>F117+F119</f>
        <v>2764580.54</v>
      </c>
      <c r="G116" s="61">
        <f t="shared" ref="G116:H116" si="11">G117+G119</f>
        <v>0</v>
      </c>
      <c r="H116" s="61">
        <f t="shared" si="11"/>
        <v>2764580.54</v>
      </c>
    </row>
    <row r="117" spans="1:8" ht="30.75" customHeight="1">
      <c r="A117" s="68" t="s">
        <v>24</v>
      </c>
      <c r="B117" s="54" t="s">
        <v>107</v>
      </c>
      <c r="C117" s="55" t="s">
        <v>64</v>
      </c>
      <c r="D117" s="55" t="s">
        <v>154</v>
      </c>
      <c r="E117" s="62">
        <v>200</v>
      </c>
      <c r="F117" s="23">
        <v>0</v>
      </c>
      <c r="G117" s="23">
        <f>H117-F117</f>
        <v>1500000</v>
      </c>
      <c r="H117" s="56">
        <v>1500000</v>
      </c>
    </row>
    <row r="118" spans="1:8" ht="36.75" customHeight="1">
      <c r="A118" s="68" t="s">
        <v>25</v>
      </c>
      <c r="B118" s="54" t="s">
        <v>107</v>
      </c>
      <c r="C118" s="55" t="s">
        <v>64</v>
      </c>
      <c r="D118" s="55" t="s">
        <v>154</v>
      </c>
      <c r="E118" s="62">
        <v>240</v>
      </c>
      <c r="F118" s="23">
        <v>0</v>
      </c>
      <c r="G118" s="23">
        <f>H118-F118</f>
        <v>1500000</v>
      </c>
      <c r="H118" s="56">
        <v>1500000</v>
      </c>
    </row>
    <row r="119" spans="1:8" ht="36.75" customHeight="1">
      <c r="A119" s="68" t="s">
        <v>24</v>
      </c>
      <c r="B119" s="54" t="s">
        <v>107</v>
      </c>
      <c r="C119" s="55" t="s">
        <v>64</v>
      </c>
      <c r="D119" s="63" t="s">
        <v>155</v>
      </c>
      <c r="E119" s="62">
        <v>240</v>
      </c>
      <c r="F119" s="23">
        <v>2764580.54</v>
      </c>
      <c r="G119" s="23">
        <f>H119-F119</f>
        <v>-1500000</v>
      </c>
      <c r="H119" s="56">
        <v>1264580.54</v>
      </c>
    </row>
    <row r="120" spans="1:8" ht="36.75" customHeight="1">
      <c r="A120" s="68" t="s">
        <v>25</v>
      </c>
      <c r="B120" s="54" t="s">
        <v>107</v>
      </c>
      <c r="C120" s="55" t="s">
        <v>64</v>
      </c>
      <c r="D120" s="63" t="s">
        <v>155</v>
      </c>
      <c r="E120" s="62">
        <v>240</v>
      </c>
      <c r="F120" s="23">
        <v>2764580.54</v>
      </c>
      <c r="G120" s="23">
        <f>H120-F120</f>
        <v>-1500000</v>
      </c>
      <c r="H120" s="56">
        <v>1264580.54</v>
      </c>
    </row>
    <row r="121" spans="1:8" ht="18.75">
      <c r="A121" s="65" t="s">
        <v>74</v>
      </c>
      <c r="B121" s="15" t="s">
        <v>107</v>
      </c>
      <c r="C121" s="15" t="s">
        <v>75</v>
      </c>
      <c r="D121" s="16"/>
      <c r="E121" s="16"/>
      <c r="F121" s="17">
        <v>0</v>
      </c>
      <c r="G121" s="16"/>
      <c r="H121" s="18">
        <f>H122</f>
        <v>0</v>
      </c>
    </row>
    <row r="122" spans="1:8" ht="75">
      <c r="A122" s="64" t="s">
        <v>31</v>
      </c>
      <c r="B122" s="12" t="s">
        <v>107</v>
      </c>
      <c r="C122" s="36" t="s">
        <v>75</v>
      </c>
      <c r="D122" s="36" t="s">
        <v>76</v>
      </c>
      <c r="E122" s="36"/>
      <c r="F122" s="27">
        <v>0</v>
      </c>
      <c r="G122" s="36"/>
      <c r="H122" s="27">
        <v>0</v>
      </c>
    </row>
    <row r="123" spans="1:8" ht="56.25">
      <c r="A123" s="67" t="s">
        <v>77</v>
      </c>
      <c r="B123" s="12" t="s">
        <v>107</v>
      </c>
      <c r="C123" s="36" t="s">
        <v>75</v>
      </c>
      <c r="D123" s="36" t="s">
        <v>13</v>
      </c>
      <c r="E123" s="36"/>
      <c r="F123" s="27">
        <v>0</v>
      </c>
      <c r="G123" s="36"/>
      <c r="H123" s="27">
        <v>0</v>
      </c>
    </row>
    <row r="124" spans="1:8" ht="56.25">
      <c r="A124" s="64" t="s">
        <v>78</v>
      </c>
      <c r="B124" s="28" t="s">
        <v>107</v>
      </c>
      <c r="C124" s="37" t="s">
        <v>75</v>
      </c>
      <c r="D124" s="37" t="s">
        <v>34</v>
      </c>
      <c r="E124" s="37"/>
      <c r="F124" s="27">
        <v>0</v>
      </c>
      <c r="G124" s="37"/>
      <c r="H124" s="27">
        <v>0</v>
      </c>
    </row>
    <row r="125" spans="1:8" ht="37.5">
      <c r="A125" s="68" t="s">
        <v>24</v>
      </c>
      <c r="B125" s="12" t="s">
        <v>107</v>
      </c>
      <c r="C125" s="36" t="s">
        <v>75</v>
      </c>
      <c r="D125" s="36" t="s">
        <v>34</v>
      </c>
      <c r="E125" s="22">
        <v>200</v>
      </c>
      <c r="F125" s="27">
        <v>0</v>
      </c>
      <c r="G125" s="22"/>
      <c r="H125" s="27">
        <v>0</v>
      </c>
    </row>
    <row r="126" spans="1:8" ht="56.25">
      <c r="A126" s="68" t="s">
        <v>25</v>
      </c>
      <c r="B126" s="12" t="s">
        <v>107</v>
      </c>
      <c r="C126" s="36" t="s">
        <v>75</v>
      </c>
      <c r="D126" s="36" t="s">
        <v>34</v>
      </c>
      <c r="E126" s="36">
        <v>240</v>
      </c>
      <c r="F126" s="27">
        <v>0</v>
      </c>
      <c r="G126" s="36"/>
      <c r="H126" s="27">
        <v>0</v>
      </c>
    </row>
    <row r="127" spans="1:8" ht="37.5">
      <c r="A127" s="65" t="s">
        <v>79</v>
      </c>
      <c r="B127" s="15" t="s">
        <v>107</v>
      </c>
      <c r="C127" s="15" t="s">
        <v>81</v>
      </c>
      <c r="D127" s="16"/>
      <c r="E127" s="16"/>
      <c r="F127" s="18">
        <f>F130</f>
        <v>3500000</v>
      </c>
      <c r="G127" s="16"/>
      <c r="H127" s="18">
        <f>H130</f>
        <v>3500000</v>
      </c>
    </row>
    <row r="128" spans="1:8" ht="18.75">
      <c r="A128" s="68" t="s">
        <v>80</v>
      </c>
      <c r="B128" s="12" t="s">
        <v>107</v>
      </c>
      <c r="C128" s="22" t="s">
        <v>81</v>
      </c>
      <c r="D128" s="22" t="s">
        <v>82</v>
      </c>
      <c r="E128" s="22"/>
      <c r="F128" s="24">
        <v>3500000</v>
      </c>
      <c r="G128" s="22"/>
      <c r="H128" s="27">
        <v>3500000</v>
      </c>
    </row>
    <row r="129" spans="1:8" ht="18.75">
      <c r="A129" s="68" t="s">
        <v>83</v>
      </c>
      <c r="B129" s="12" t="s">
        <v>107</v>
      </c>
      <c r="C129" s="22" t="s">
        <v>81</v>
      </c>
      <c r="D129" s="22" t="s">
        <v>84</v>
      </c>
      <c r="E129" s="22"/>
      <c r="F129" s="24">
        <v>3500000</v>
      </c>
      <c r="G129" s="22"/>
      <c r="H129" s="27">
        <v>3500000</v>
      </c>
    </row>
    <row r="130" spans="1:8" ht="75">
      <c r="A130" s="64" t="s">
        <v>85</v>
      </c>
      <c r="B130" s="28" t="s">
        <v>107</v>
      </c>
      <c r="C130" s="29" t="s">
        <v>81</v>
      </c>
      <c r="D130" s="29" t="s">
        <v>156</v>
      </c>
      <c r="E130" s="29"/>
      <c r="F130" s="24">
        <v>3500000</v>
      </c>
      <c r="G130" s="29"/>
      <c r="H130" s="27">
        <v>3500000</v>
      </c>
    </row>
    <row r="131" spans="1:8" ht="18.75">
      <c r="A131" s="71" t="s">
        <v>86</v>
      </c>
      <c r="B131" s="12" t="s">
        <v>107</v>
      </c>
      <c r="C131" s="22" t="s">
        <v>81</v>
      </c>
      <c r="D131" s="22" t="s">
        <v>156</v>
      </c>
      <c r="E131" s="22">
        <v>500</v>
      </c>
      <c r="F131" s="24">
        <v>3500000</v>
      </c>
      <c r="G131" s="22"/>
      <c r="H131" s="27">
        <v>3500000</v>
      </c>
    </row>
    <row r="132" spans="1:8" ht="37.5">
      <c r="A132" s="71" t="s">
        <v>87</v>
      </c>
      <c r="B132" s="12" t="s">
        <v>107</v>
      </c>
      <c r="C132" s="22" t="s">
        <v>81</v>
      </c>
      <c r="D132" s="22" t="s">
        <v>156</v>
      </c>
      <c r="E132" s="22">
        <v>540</v>
      </c>
      <c r="F132" s="24">
        <v>3500000</v>
      </c>
      <c r="G132" s="22"/>
      <c r="H132" s="27">
        <v>3500000</v>
      </c>
    </row>
    <row r="133" spans="1:8" ht="18.75">
      <c r="A133" s="65" t="s">
        <v>88</v>
      </c>
      <c r="B133" s="34" t="s">
        <v>107</v>
      </c>
      <c r="C133" s="15" t="s">
        <v>90</v>
      </c>
      <c r="D133" s="16"/>
      <c r="E133" s="16"/>
      <c r="F133" s="18">
        <f>F134</f>
        <v>370000</v>
      </c>
      <c r="G133" s="16"/>
      <c r="H133" s="18">
        <f>H134</f>
        <v>370000</v>
      </c>
    </row>
    <row r="134" spans="1:8" ht="18.75">
      <c r="A134" s="71" t="s">
        <v>89</v>
      </c>
      <c r="B134" s="12" t="s">
        <v>107</v>
      </c>
      <c r="C134" s="36" t="s">
        <v>90</v>
      </c>
      <c r="D134" s="36"/>
      <c r="E134" s="36"/>
      <c r="F134" s="27">
        <f>F135</f>
        <v>370000</v>
      </c>
      <c r="G134" s="36"/>
      <c r="H134" s="27">
        <f>H135</f>
        <v>370000</v>
      </c>
    </row>
    <row r="135" spans="1:8" ht="56.25">
      <c r="A135" s="64" t="s">
        <v>91</v>
      </c>
      <c r="B135" s="12" t="s">
        <v>107</v>
      </c>
      <c r="C135" s="36" t="s">
        <v>90</v>
      </c>
      <c r="D135" s="36" t="s">
        <v>92</v>
      </c>
      <c r="E135" s="36"/>
      <c r="F135" s="27">
        <f>F136+F139</f>
        <v>370000</v>
      </c>
      <c r="G135" s="36"/>
      <c r="H135" s="27">
        <f>H136+H139</f>
        <v>370000</v>
      </c>
    </row>
    <row r="136" spans="1:8" ht="37.5">
      <c r="A136" s="64" t="s">
        <v>93</v>
      </c>
      <c r="B136" s="28" t="s">
        <v>107</v>
      </c>
      <c r="C136" s="37" t="s">
        <v>90</v>
      </c>
      <c r="D136" s="37" t="s">
        <v>94</v>
      </c>
      <c r="E136" s="37"/>
      <c r="F136" s="30">
        <f>F137+F138</f>
        <v>250000</v>
      </c>
      <c r="G136" s="37"/>
      <c r="H136" s="30">
        <f>H137+H138</f>
        <v>250000</v>
      </c>
    </row>
    <row r="137" spans="1:8" ht="37.5">
      <c r="A137" s="68" t="s">
        <v>95</v>
      </c>
      <c r="B137" s="12" t="s">
        <v>107</v>
      </c>
      <c r="C137" s="36" t="s">
        <v>90</v>
      </c>
      <c r="D137" s="36" t="s">
        <v>96</v>
      </c>
      <c r="E137" s="22">
        <v>360</v>
      </c>
      <c r="F137" s="22">
        <v>0</v>
      </c>
      <c r="G137" s="22"/>
      <c r="H137" s="27">
        <v>0</v>
      </c>
    </row>
    <row r="138" spans="1:8" ht="37.5">
      <c r="A138" s="68" t="s">
        <v>97</v>
      </c>
      <c r="B138" s="12" t="s">
        <v>107</v>
      </c>
      <c r="C138" s="36" t="s">
        <v>90</v>
      </c>
      <c r="D138" s="36" t="s">
        <v>98</v>
      </c>
      <c r="E138" s="22">
        <v>320</v>
      </c>
      <c r="F138" s="24">
        <v>250000</v>
      </c>
      <c r="G138" s="22"/>
      <c r="H138" s="27">
        <v>250000</v>
      </c>
    </row>
    <row r="139" spans="1:8" ht="187.5">
      <c r="A139" s="64" t="s">
        <v>99</v>
      </c>
      <c r="B139" s="28" t="s">
        <v>107</v>
      </c>
      <c r="C139" s="37" t="s">
        <v>90</v>
      </c>
      <c r="D139" s="37" t="s">
        <v>157</v>
      </c>
      <c r="E139" s="29"/>
      <c r="F139" s="30">
        <f>F140</f>
        <v>120000</v>
      </c>
      <c r="G139" s="29"/>
      <c r="H139" s="30">
        <f>H140</f>
        <v>120000</v>
      </c>
    </row>
    <row r="140" spans="1:8" ht="18.75">
      <c r="A140" s="71" t="s">
        <v>86</v>
      </c>
      <c r="B140" s="12" t="s">
        <v>107</v>
      </c>
      <c r="C140" s="36" t="s">
        <v>90</v>
      </c>
      <c r="D140" s="36" t="s">
        <v>157</v>
      </c>
      <c r="E140" s="22">
        <v>500</v>
      </c>
      <c r="F140" s="24">
        <v>120000</v>
      </c>
      <c r="G140" s="22"/>
      <c r="H140" s="27">
        <f>H141</f>
        <v>120000</v>
      </c>
    </row>
    <row r="141" spans="1:8" ht="37.5">
      <c r="A141" s="71" t="s">
        <v>100</v>
      </c>
      <c r="B141" s="12" t="s">
        <v>107</v>
      </c>
      <c r="C141" s="36" t="s">
        <v>90</v>
      </c>
      <c r="D141" s="36" t="s">
        <v>157</v>
      </c>
      <c r="E141" s="22">
        <v>540</v>
      </c>
      <c r="F141" s="24">
        <v>120000</v>
      </c>
      <c r="G141" s="22"/>
      <c r="H141" s="27">
        <v>120000</v>
      </c>
    </row>
    <row r="142" spans="1:8" ht="18.75">
      <c r="A142" s="65" t="s">
        <v>101</v>
      </c>
      <c r="B142" s="34" t="s">
        <v>107</v>
      </c>
      <c r="C142" s="15" t="s">
        <v>108</v>
      </c>
      <c r="D142" s="16"/>
      <c r="E142" s="16"/>
      <c r="F142" s="18">
        <f>F143</f>
        <v>5000</v>
      </c>
      <c r="G142" s="16"/>
      <c r="H142" s="18">
        <f>H143</f>
        <v>5000</v>
      </c>
    </row>
    <row r="143" spans="1:8" ht="18.75">
      <c r="A143" s="71" t="s">
        <v>101</v>
      </c>
      <c r="B143" s="12" t="s">
        <v>107</v>
      </c>
      <c r="C143" s="36" t="s">
        <v>108</v>
      </c>
      <c r="D143" s="36" t="s">
        <v>102</v>
      </c>
      <c r="E143" s="36"/>
      <c r="F143" s="27">
        <v>5000</v>
      </c>
      <c r="G143" s="36"/>
      <c r="H143" s="27">
        <f>H144</f>
        <v>5000</v>
      </c>
    </row>
    <row r="144" spans="1:8" ht="37.5">
      <c r="A144" s="68" t="s">
        <v>103</v>
      </c>
      <c r="B144" s="12" t="s">
        <v>107</v>
      </c>
      <c r="C144" s="36" t="s">
        <v>108</v>
      </c>
      <c r="D144" s="22" t="s">
        <v>104</v>
      </c>
      <c r="E144" s="22"/>
      <c r="F144" s="27">
        <v>5000</v>
      </c>
      <c r="G144" s="22"/>
      <c r="H144" s="27">
        <f>H145</f>
        <v>5000</v>
      </c>
    </row>
    <row r="145" spans="1:8" ht="131.25">
      <c r="A145" s="64" t="s">
        <v>105</v>
      </c>
      <c r="B145" s="28" t="s">
        <v>107</v>
      </c>
      <c r="C145" s="37" t="s">
        <v>108</v>
      </c>
      <c r="D145" s="29" t="s">
        <v>106</v>
      </c>
      <c r="E145" s="29"/>
      <c r="F145" s="27">
        <v>5000</v>
      </c>
      <c r="G145" s="29"/>
      <c r="H145" s="27">
        <f t="shared" ref="H145:H146" si="12">H146</f>
        <v>5000</v>
      </c>
    </row>
    <row r="146" spans="1:8" ht="18.75">
      <c r="A146" s="71" t="s">
        <v>86</v>
      </c>
      <c r="B146" s="12" t="s">
        <v>107</v>
      </c>
      <c r="C146" s="36" t="s">
        <v>108</v>
      </c>
      <c r="D146" s="22" t="s">
        <v>106</v>
      </c>
      <c r="E146" s="22">
        <v>500</v>
      </c>
      <c r="F146" s="27">
        <v>5000</v>
      </c>
      <c r="G146" s="22"/>
      <c r="H146" s="27">
        <f t="shared" si="12"/>
        <v>5000</v>
      </c>
    </row>
    <row r="147" spans="1:8" ht="37.5">
      <c r="A147" s="71" t="s">
        <v>87</v>
      </c>
      <c r="B147" s="12" t="s">
        <v>107</v>
      </c>
      <c r="C147" s="36" t="s">
        <v>108</v>
      </c>
      <c r="D147" s="22" t="s">
        <v>106</v>
      </c>
      <c r="E147" s="36">
        <v>540</v>
      </c>
      <c r="F147" s="27">
        <v>5000</v>
      </c>
      <c r="G147" s="36"/>
      <c r="H147" s="27">
        <v>5000</v>
      </c>
    </row>
  </sheetData>
  <mergeCells count="11">
    <mergeCell ref="D1:H1"/>
    <mergeCell ref="D2:H2"/>
    <mergeCell ref="A4:H4"/>
    <mergeCell ref="H6:H8"/>
    <mergeCell ref="A6:A8"/>
    <mergeCell ref="B6:B8"/>
    <mergeCell ref="C6:C8"/>
    <mergeCell ref="D6:D8"/>
    <mergeCell ref="E6:E8"/>
    <mergeCell ref="F6:F8"/>
    <mergeCell ref="G6:G8"/>
  </mergeCells>
  <pageMargins left="0.39370078740157483" right="0.19685039370078741" top="0.6692913385826772" bottom="0.70866141732283472" header="0.19685039370078741" footer="0.19685039370078741"/>
  <pageSetup paperSize="9" scale="57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G147"/>
  <sheetViews>
    <sheetView view="pageBreakPreview" zoomScale="60" workbookViewId="0">
      <selection activeCell="D2" sqref="D2:G2"/>
    </sheetView>
  </sheetViews>
  <sheetFormatPr defaultColWidth="9.140625" defaultRowHeight="14.25"/>
  <cols>
    <col min="1" max="1" width="57.5703125" style="1" customWidth="1"/>
    <col min="2" max="2" width="10.5703125" style="2" customWidth="1"/>
    <col min="3" max="3" width="20.28515625" style="2" customWidth="1"/>
    <col min="4" max="4" width="14.85546875" style="2" customWidth="1"/>
    <col min="5" max="5" width="17.7109375" style="2" customWidth="1"/>
    <col min="6" max="6" width="17.5703125" style="2" customWidth="1"/>
    <col min="7" max="7" width="23.7109375" style="3" customWidth="1"/>
    <col min="8" max="16384" width="9.140625" style="1"/>
  </cols>
  <sheetData>
    <row r="1" spans="1:7" ht="160.5" customHeight="1">
      <c r="A1" s="133"/>
      <c r="B1" s="133"/>
      <c r="C1" s="133"/>
      <c r="D1" s="149" t="s">
        <v>213</v>
      </c>
      <c r="E1" s="149"/>
      <c r="F1" s="149"/>
      <c r="G1" s="149"/>
    </row>
    <row r="2" spans="1:7" ht="25.5" customHeight="1">
      <c r="A2" s="133"/>
      <c r="B2" s="133"/>
      <c r="C2" s="133"/>
      <c r="D2" s="149" t="s">
        <v>216</v>
      </c>
      <c r="E2" s="149"/>
      <c r="F2" s="149"/>
      <c r="G2" s="149"/>
    </row>
    <row r="3" spans="1:7" ht="15.75" customHeight="1">
      <c r="A3" s="133"/>
      <c r="B3" s="133"/>
      <c r="C3" s="133"/>
      <c r="D3" s="134"/>
      <c r="E3" s="134"/>
      <c r="F3" s="134"/>
      <c r="G3" s="134"/>
    </row>
    <row r="4" spans="1:7" ht="58.5" customHeight="1">
      <c r="A4" s="142" t="s">
        <v>214</v>
      </c>
      <c r="B4" s="143"/>
      <c r="C4" s="143"/>
      <c r="D4" s="143"/>
      <c r="E4" s="143"/>
      <c r="F4" s="143"/>
      <c r="G4" s="143"/>
    </row>
    <row r="5" spans="1:7" ht="22.5" customHeight="1">
      <c r="A5" s="9"/>
      <c r="B5" s="9"/>
      <c r="C5" s="9"/>
      <c r="D5" s="9"/>
      <c r="E5" s="9"/>
      <c r="F5" s="9"/>
      <c r="G5" s="135" t="s">
        <v>209</v>
      </c>
    </row>
    <row r="6" spans="1:7" ht="33" customHeight="1">
      <c r="A6" s="145" t="s">
        <v>0</v>
      </c>
      <c r="B6" s="145" t="s">
        <v>2</v>
      </c>
      <c r="C6" s="145" t="s">
        <v>3</v>
      </c>
      <c r="D6" s="145" t="s">
        <v>4</v>
      </c>
      <c r="E6" s="146" t="s">
        <v>121</v>
      </c>
      <c r="F6" s="146" t="s">
        <v>122</v>
      </c>
      <c r="G6" s="144" t="s">
        <v>123</v>
      </c>
    </row>
    <row r="7" spans="1:7" ht="33" customHeight="1">
      <c r="A7" s="145"/>
      <c r="B7" s="145"/>
      <c r="C7" s="145"/>
      <c r="D7" s="145"/>
      <c r="E7" s="147"/>
      <c r="F7" s="147"/>
      <c r="G7" s="144"/>
    </row>
    <row r="8" spans="1:7" ht="42" customHeight="1">
      <c r="A8" s="145"/>
      <c r="B8" s="145"/>
      <c r="C8" s="145"/>
      <c r="D8" s="145"/>
      <c r="E8" s="148"/>
      <c r="F8" s="148"/>
      <c r="G8" s="144"/>
    </row>
    <row r="9" spans="1:7" ht="18.75" hidden="1">
      <c r="A9" s="10">
        <v>1</v>
      </c>
      <c r="B9" s="10">
        <v>3</v>
      </c>
      <c r="C9" s="10">
        <v>4</v>
      </c>
      <c r="D9" s="10">
        <v>5</v>
      </c>
      <c r="E9" s="10"/>
      <c r="F9" s="10"/>
      <c r="G9" s="11">
        <v>6</v>
      </c>
    </row>
    <row r="10" spans="1:7" ht="56.25">
      <c r="A10" s="64" t="s">
        <v>5</v>
      </c>
      <c r="B10" s="13"/>
      <c r="C10" s="13"/>
      <c r="D10" s="13"/>
      <c r="E10" s="14">
        <f>E11+E51+E59+E71+E83+E121+E127+E133+E142</f>
        <v>18895096.539999999</v>
      </c>
      <c r="F10" s="14">
        <f>F18+F37+F43+F51+F59+F71+F83</f>
        <v>70995.950000000012</v>
      </c>
      <c r="G10" s="14">
        <f t="shared" ref="G10" si="0">G11+G51+G59+G71+G83+G121+G127+G133+G142</f>
        <v>18966092.490000002</v>
      </c>
    </row>
    <row r="11" spans="1:7" ht="18.75">
      <c r="A11" s="65" t="s">
        <v>6</v>
      </c>
      <c r="B11" s="16" t="s">
        <v>7</v>
      </c>
      <c r="C11" s="16"/>
      <c r="D11" s="16"/>
      <c r="E11" s="17">
        <v>5968548</v>
      </c>
      <c r="F11" s="17">
        <f>E11-G11</f>
        <v>0</v>
      </c>
      <c r="G11" s="18">
        <v>5968548</v>
      </c>
    </row>
    <row r="12" spans="1:7" ht="83.25" customHeight="1">
      <c r="A12" s="66" t="s">
        <v>8</v>
      </c>
      <c r="B12" s="20" t="s">
        <v>9</v>
      </c>
      <c r="C12" s="20"/>
      <c r="D12" s="20"/>
      <c r="E12" s="21">
        <v>192000</v>
      </c>
      <c r="F12" s="20"/>
      <c r="G12" s="21">
        <f>G13</f>
        <v>192000</v>
      </c>
    </row>
    <row r="13" spans="1:7" ht="75">
      <c r="A13" s="64" t="s">
        <v>10</v>
      </c>
      <c r="B13" s="22" t="s">
        <v>9</v>
      </c>
      <c r="C13" s="22" t="s">
        <v>11</v>
      </c>
      <c r="D13" s="22"/>
      <c r="E13" s="23">
        <v>192000</v>
      </c>
      <c r="F13" s="22"/>
      <c r="G13" s="24">
        <v>192000</v>
      </c>
    </row>
    <row r="14" spans="1:7" ht="56.25">
      <c r="A14" s="67" t="s">
        <v>12</v>
      </c>
      <c r="B14" s="22" t="s">
        <v>9</v>
      </c>
      <c r="C14" s="22" t="s">
        <v>13</v>
      </c>
      <c r="D14" s="22"/>
      <c r="E14" s="23">
        <v>192000</v>
      </c>
      <c r="F14" s="22"/>
      <c r="G14" s="24">
        <v>192000</v>
      </c>
    </row>
    <row r="15" spans="1:7" ht="37.5">
      <c r="A15" s="68" t="s">
        <v>14</v>
      </c>
      <c r="B15" s="22" t="s">
        <v>9</v>
      </c>
      <c r="C15" s="22" t="s">
        <v>15</v>
      </c>
      <c r="D15" s="22"/>
      <c r="E15" s="23">
        <v>192000</v>
      </c>
      <c r="F15" s="22"/>
      <c r="G15" s="24">
        <v>192000</v>
      </c>
    </row>
    <row r="16" spans="1:7" ht="112.5">
      <c r="A16" s="68" t="s">
        <v>16</v>
      </c>
      <c r="B16" s="22" t="s">
        <v>9</v>
      </c>
      <c r="C16" s="22" t="s">
        <v>15</v>
      </c>
      <c r="D16" s="22">
        <v>100</v>
      </c>
      <c r="E16" s="23">
        <v>192000</v>
      </c>
      <c r="F16" s="22"/>
      <c r="G16" s="24">
        <v>192000</v>
      </c>
    </row>
    <row r="17" spans="1:7" ht="37.5">
      <c r="A17" s="68" t="s">
        <v>17</v>
      </c>
      <c r="B17" s="22" t="s">
        <v>9</v>
      </c>
      <c r="C17" s="22" t="s">
        <v>15</v>
      </c>
      <c r="D17" s="22">
        <v>123</v>
      </c>
      <c r="E17" s="23">
        <v>192000</v>
      </c>
      <c r="F17" s="22"/>
      <c r="G17" s="24">
        <v>192000</v>
      </c>
    </row>
    <row r="18" spans="1:7" ht="105" customHeight="1">
      <c r="A18" s="69" t="s">
        <v>18</v>
      </c>
      <c r="B18" s="25" t="s">
        <v>19</v>
      </c>
      <c r="C18" s="25"/>
      <c r="D18" s="25"/>
      <c r="E18" s="26">
        <f>E19</f>
        <v>5723048</v>
      </c>
      <c r="F18" s="26">
        <f>G18-E18</f>
        <v>-9700</v>
      </c>
      <c r="G18" s="26">
        <f>G19</f>
        <v>5713348</v>
      </c>
    </row>
    <row r="19" spans="1:7" ht="75">
      <c r="A19" s="64" t="s">
        <v>10</v>
      </c>
      <c r="B19" s="22" t="s">
        <v>20</v>
      </c>
      <c r="C19" s="22" t="s">
        <v>11</v>
      </c>
      <c r="D19" s="22"/>
      <c r="E19" s="27">
        <f>E21+E32</f>
        <v>5723048</v>
      </c>
      <c r="F19" s="22"/>
      <c r="G19" s="27">
        <f>G21+G32</f>
        <v>5713348</v>
      </c>
    </row>
    <row r="20" spans="1:7" ht="75">
      <c r="A20" s="67" t="s">
        <v>21</v>
      </c>
      <c r="B20" s="22" t="s">
        <v>20</v>
      </c>
      <c r="C20" s="22" t="s">
        <v>13</v>
      </c>
      <c r="D20" s="22"/>
      <c r="E20" s="27">
        <f>E21+E32</f>
        <v>5723048</v>
      </c>
      <c r="F20" s="22"/>
      <c r="G20" s="27">
        <f>G21+G32</f>
        <v>5713348</v>
      </c>
    </row>
    <row r="21" spans="1:7" ht="18.75">
      <c r="A21" s="70" t="s">
        <v>22</v>
      </c>
      <c r="B21" s="29" t="s">
        <v>20</v>
      </c>
      <c r="C21" s="29" t="s">
        <v>23</v>
      </c>
      <c r="D21" s="29"/>
      <c r="E21" s="30">
        <f>E22+E25+E28+E30</f>
        <v>5097506</v>
      </c>
      <c r="F21" s="30">
        <f>F22+F25+F28+F30</f>
        <v>54659.409999999974</v>
      </c>
      <c r="G21" s="30">
        <f>G22+G25+G28+G30</f>
        <v>5152165.41</v>
      </c>
    </row>
    <row r="22" spans="1:7" ht="37.5">
      <c r="A22" s="68" t="s">
        <v>17</v>
      </c>
      <c r="B22" s="29" t="s">
        <v>19</v>
      </c>
      <c r="C22" s="29" t="s">
        <v>111</v>
      </c>
      <c r="D22" s="29">
        <v>120</v>
      </c>
      <c r="E22" s="30">
        <f>E23+E24</f>
        <v>1211870</v>
      </c>
      <c r="F22" s="30">
        <f>F23+F24</f>
        <v>64359.409999999974</v>
      </c>
      <c r="G22" s="30">
        <f>G23+G24</f>
        <v>1276229.4099999999</v>
      </c>
    </row>
    <row r="23" spans="1:7" ht="18.75">
      <c r="A23" s="68" t="s">
        <v>112</v>
      </c>
      <c r="B23" s="22" t="s">
        <v>20</v>
      </c>
      <c r="C23" s="22" t="s">
        <v>111</v>
      </c>
      <c r="D23" s="22">
        <v>121</v>
      </c>
      <c r="E23" s="24">
        <v>930776</v>
      </c>
      <c r="F23" s="24">
        <f>G23-E23</f>
        <v>50368.209999999963</v>
      </c>
      <c r="G23" s="27">
        <v>981144.21</v>
      </c>
    </row>
    <row r="24" spans="1:7" ht="18.75">
      <c r="A24" s="68" t="s">
        <v>113</v>
      </c>
      <c r="B24" s="22" t="s">
        <v>20</v>
      </c>
      <c r="C24" s="22" t="s">
        <v>111</v>
      </c>
      <c r="D24" s="22">
        <v>129</v>
      </c>
      <c r="E24" s="24">
        <v>281094</v>
      </c>
      <c r="F24" s="24">
        <f>G24-E24</f>
        <v>13991.200000000012</v>
      </c>
      <c r="G24" s="27">
        <v>295085.2</v>
      </c>
    </row>
    <row r="25" spans="1:7" ht="37.5">
      <c r="A25" s="68" t="s">
        <v>17</v>
      </c>
      <c r="B25" s="29" t="s">
        <v>20</v>
      </c>
      <c r="C25" s="29" t="s">
        <v>114</v>
      </c>
      <c r="D25" s="29">
        <v>120</v>
      </c>
      <c r="E25" s="14">
        <f>E26+E27</f>
        <v>2593397</v>
      </c>
      <c r="F25" s="24"/>
      <c r="G25" s="14">
        <f>G26+G27</f>
        <v>2593397</v>
      </c>
    </row>
    <row r="26" spans="1:7" ht="18.75">
      <c r="A26" s="68" t="s">
        <v>115</v>
      </c>
      <c r="B26" s="22" t="s">
        <v>19</v>
      </c>
      <c r="C26" s="22" t="s">
        <v>114</v>
      </c>
      <c r="D26" s="22">
        <v>121</v>
      </c>
      <c r="E26" s="24">
        <v>1991856</v>
      </c>
      <c r="F26" s="24"/>
      <c r="G26" s="24">
        <v>1991856</v>
      </c>
    </row>
    <row r="27" spans="1:7" ht="18.75">
      <c r="A27" s="68" t="s">
        <v>113</v>
      </c>
      <c r="B27" s="22" t="s">
        <v>19</v>
      </c>
      <c r="C27" s="22" t="s">
        <v>114</v>
      </c>
      <c r="D27" s="22">
        <v>129</v>
      </c>
      <c r="E27" s="24">
        <v>601541</v>
      </c>
      <c r="F27" s="24"/>
      <c r="G27" s="24">
        <v>601541</v>
      </c>
    </row>
    <row r="28" spans="1:7" ht="37.5">
      <c r="A28" s="70" t="s">
        <v>24</v>
      </c>
      <c r="B28" s="29" t="s">
        <v>20</v>
      </c>
      <c r="C28" s="29" t="s">
        <v>23</v>
      </c>
      <c r="D28" s="29">
        <v>200</v>
      </c>
      <c r="E28" s="30">
        <f>E29</f>
        <v>1289239</v>
      </c>
      <c r="F28" s="31">
        <f t="shared" ref="F28:F36" si="1">G28-E28</f>
        <v>-10700</v>
      </c>
      <c r="G28" s="30">
        <f>G29</f>
        <v>1278539</v>
      </c>
    </row>
    <row r="29" spans="1:7" ht="56.25">
      <c r="A29" s="68" t="s">
        <v>25</v>
      </c>
      <c r="B29" s="22" t="s">
        <v>20</v>
      </c>
      <c r="C29" s="22" t="s">
        <v>23</v>
      </c>
      <c r="D29" s="22">
        <v>240</v>
      </c>
      <c r="E29" s="24">
        <v>1289239</v>
      </c>
      <c r="F29" s="24">
        <f t="shared" si="1"/>
        <v>-10700</v>
      </c>
      <c r="G29" s="27">
        <v>1278539</v>
      </c>
    </row>
    <row r="30" spans="1:7" ht="18.75">
      <c r="A30" s="70" t="s">
        <v>26</v>
      </c>
      <c r="B30" s="29" t="s">
        <v>20</v>
      </c>
      <c r="C30" s="29" t="s">
        <v>23</v>
      </c>
      <c r="D30" s="29">
        <v>800</v>
      </c>
      <c r="E30" s="30">
        <f>E31</f>
        <v>3000</v>
      </c>
      <c r="F30" s="24">
        <f t="shared" si="1"/>
        <v>1000</v>
      </c>
      <c r="G30" s="30">
        <f>G31</f>
        <v>4000</v>
      </c>
    </row>
    <row r="31" spans="1:7" ht="18.75">
      <c r="A31" s="68" t="s">
        <v>110</v>
      </c>
      <c r="B31" s="22" t="s">
        <v>20</v>
      </c>
      <c r="C31" s="22" t="s">
        <v>23</v>
      </c>
      <c r="D31" s="22">
        <v>850</v>
      </c>
      <c r="E31" s="24">
        <v>3000</v>
      </c>
      <c r="F31" s="24">
        <f t="shared" si="1"/>
        <v>1000</v>
      </c>
      <c r="G31" s="27">
        <v>4000</v>
      </c>
    </row>
    <row r="32" spans="1:7" ht="56.25">
      <c r="A32" s="70" t="s">
        <v>27</v>
      </c>
      <c r="B32" s="29" t="s">
        <v>20</v>
      </c>
      <c r="C32" s="29" t="s">
        <v>28</v>
      </c>
      <c r="D32" s="29"/>
      <c r="E32" s="30">
        <f>E33</f>
        <v>625542</v>
      </c>
      <c r="F32" s="31">
        <f t="shared" si="1"/>
        <v>-64359.410000000033</v>
      </c>
      <c r="G32" s="30">
        <f>G33</f>
        <v>561182.59</v>
      </c>
    </row>
    <row r="33" spans="1:7" ht="112.5">
      <c r="A33" s="68" t="s">
        <v>16</v>
      </c>
      <c r="B33" s="22" t="s">
        <v>20</v>
      </c>
      <c r="C33" s="22" t="s">
        <v>28</v>
      </c>
      <c r="D33" s="22">
        <v>100</v>
      </c>
      <c r="E33" s="27">
        <f>E34</f>
        <v>625542</v>
      </c>
      <c r="F33" s="24">
        <f t="shared" si="1"/>
        <v>-64359.410000000033</v>
      </c>
      <c r="G33" s="27">
        <f>G34</f>
        <v>561182.59</v>
      </c>
    </row>
    <row r="34" spans="1:7" ht="37.5">
      <c r="A34" s="68" t="s">
        <v>17</v>
      </c>
      <c r="B34" s="22" t="s">
        <v>20</v>
      </c>
      <c r="C34" s="22" t="s">
        <v>28</v>
      </c>
      <c r="D34" s="22">
        <v>120</v>
      </c>
      <c r="E34" s="27">
        <f>E35+E36</f>
        <v>625542</v>
      </c>
      <c r="F34" s="24">
        <f t="shared" si="1"/>
        <v>-64359.410000000033</v>
      </c>
      <c r="G34" s="27">
        <f>G35+G36</f>
        <v>561182.59</v>
      </c>
    </row>
    <row r="35" spans="1:7" ht="18.75">
      <c r="A35" s="68" t="s">
        <v>116</v>
      </c>
      <c r="B35" s="22" t="s">
        <v>19</v>
      </c>
      <c r="C35" s="22" t="s">
        <v>28</v>
      </c>
      <c r="D35" s="22">
        <v>121</v>
      </c>
      <c r="E35" s="22">
        <v>480447</v>
      </c>
      <c r="F35" s="24">
        <f t="shared" si="1"/>
        <v>-50368.210000000021</v>
      </c>
      <c r="G35" s="27">
        <v>430078.79</v>
      </c>
    </row>
    <row r="36" spans="1:7" ht="18.75">
      <c r="A36" s="68" t="s">
        <v>113</v>
      </c>
      <c r="B36" s="22" t="s">
        <v>19</v>
      </c>
      <c r="C36" s="22" t="s">
        <v>28</v>
      </c>
      <c r="D36" s="22">
        <v>129</v>
      </c>
      <c r="E36" s="22">
        <v>145095</v>
      </c>
      <c r="F36" s="24">
        <f t="shared" si="1"/>
        <v>-13991.200000000012</v>
      </c>
      <c r="G36" s="27">
        <v>131103.79999999999</v>
      </c>
    </row>
    <row r="37" spans="1:7" ht="18.75">
      <c r="A37" s="66" t="s">
        <v>29</v>
      </c>
      <c r="B37" s="20" t="s">
        <v>30</v>
      </c>
      <c r="C37" s="20"/>
      <c r="D37" s="20"/>
      <c r="E37" s="26">
        <f>E38</f>
        <v>12500</v>
      </c>
      <c r="F37" s="20"/>
      <c r="G37" s="26">
        <f>G38</f>
        <v>12500</v>
      </c>
    </row>
    <row r="38" spans="1:7" ht="75">
      <c r="A38" s="64" t="s">
        <v>124</v>
      </c>
      <c r="B38" s="22" t="s">
        <v>30</v>
      </c>
      <c r="C38" s="22" t="s">
        <v>11</v>
      </c>
      <c r="D38" s="22"/>
      <c r="E38" s="27">
        <v>12500</v>
      </c>
      <c r="F38" s="22"/>
      <c r="G38" s="27">
        <v>12500</v>
      </c>
    </row>
    <row r="39" spans="1:7" ht="75">
      <c r="A39" s="67" t="s">
        <v>32</v>
      </c>
      <c r="B39" s="22" t="s">
        <v>30</v>
      </c>
      <c r="C39" s="22" t="s">
        <v>13</v>
      </c>
      <c r="D39" s="22"/>
      <c r="E39" s="27">
        <v>12500</v>
      </c>
      <c r="F39" s="22"/>
      <c r="G39" s="27">
        <v>12500</v>
      </c>
    </row>
    <row r="40" spans="1:7" ht="19.5">
      <c r="A40" s="70" t="s">
        <v>33</v>
      </c>
      <c r="B40" s="33" t="s">
        <v>30</v>
      </c>
      <c r="C40" s="33" t="s">
        <v>125</v>
      </c>
      <c r="D40" s="33"/>
      <c r="E40" s="27">
        <v>12500</v>
      </c>
      <c r="F40" s="33"/>
      <c r="G40" s="27">
        <v>12500</v>
      </c>
    </row>
    <row r="41" spans="1:7" ht="18.75">
      <c r="A41" s="68" t="s">
        <v>35</v>
      </c>
      <c r="B41" s="22" t="s">
        <v>30</v>
      </c>
      <c r="C41" s="22" t="s">
        <v>125</v>
      </c>
      <c r="D41" s="22">
        <v>800</v>
      </c>
      <c r="E41" s="27">
        <v>12500</v>
      </c>
      <c r="F41" s="22"/>
      <c r="G41" s="27">
        <v>12500</v>
      </c>
    </row>
    <row r="42" spans="1:7" ht="18.75">
      <c r="A42" s="68" t="s">
        <v>36</v>
      </c>
      <c r="B42" s="22" t="s">
        <v>30</v>
      </c>
      <c r="C42" s="22" t="s">
        <v>125</v>
      </c>
      <c r="D42" s="22">
        <v>870</v>
      </c>
      <c r="E42" s="27">
        <v>12500</v>
      </c>
      <c r="F42" s="22"/>
      <c r="G42" s="27">
        <v>12500</v>
      </c>
    </row>
    <row r="43" spans="1:7" ht="18.75">
      <c r="A43" s="69" t="s">
        <v>37</v>
      </c>
      <c r="B43" s="25" t="s">
        <v>38</v>
      </c>
      <c r="C43" s="25"/>
      <c r="D43" s="25"/>
      <c r="E43" s="26">
        <f>E44</f>
        <v>41000</v>
      </c>
      <c r="F43" s="26">
        <f>F44</f>
        <v>9700</v>
      </c>
      <c r="G43" s="26">
        <f>G44</f>
        <v>50700</v>
      </c>
    </row>
    <row r="44" spans="1:7" ht="75">
      <c r="A44" s="64" t="s">
        <v>10</v>
      </c>
      <c r="B44" s="22" t="s">
        <v>39</v>
      </c>
      <c r="C44" s="22" t="s">
        <v>11</v>
      </c>
      <c r="D44" s="22"/>
      <c r="E44" s="24">
        <v>41000</v>
      </c>
      <c r="F44" s="24">
        <f>G44-E44</f>
        <v>9700</v>
      </c>
      <c r="G44" s="27">
        <v>50700</v>
      </c>
    </row>
    <row r="45" spans="1:7" ht="131.25">
      <c r="A45" s="67" t="s">
        <v>40</v>
      </c>
      <c r="B45" s="22" t="s">
        <v>39</v>
      </c>
      <c r="C45" s="22" t="s">
        <v>13</v>
      </c>
      <c r="D45" s="22"/>
      <c r="E45" s="24">
        <v>41000</v>
      </c>
      <c r="F45" s="24">
        <f>G45-E45</f>
        <v>9700</v>
      </c>
      <c r="G45" s="27">
        <v>50700</v>
      </c>
    </row>
    <row r="46" spans="1:7" ht="56.25">
      <c r="A46" s="68" t="s">
        <v>41</v>
      </c>
      <c r="B46" s="22" t="s">
        <v>39</v>
      </c>
      <c r="C46" s="22" t="s">
        <v>42</v>
      </c>
      <c r="D46" s="22"/>
      <c r="E46" s="24">
        <v>41000</v>
      </c>
      <c r="F46" s="24">
        <f>G46-E46</f>
        <v>9700</v>
      </c>
      <c r="G46" s="27">
        <v>50700</v>
      </c>
    </row>
    <row r="47" spans="1:7" ht="37.5">
      <c r="A47" s="68" t="s">
        <v>24</v>
      </c>
      <c r="B47" s="22" t="s">
        <v>39</v>
      </c>
      <c r="C47" s="22" t="s">
        <v>42</v>
      </c>
      <c r="D47" s="22">
        <v>200</v>
      </c>
      <c r="E47" s="24">
        <v>39000</v>
      </c>
      <c r="F47" s="24">
        <f>G47-E47</f>
        <v>9700</v>
      </c>
      <c r="G47" s="27">
        <v>48700</v>
      </c>
    </row>
    <row r="48" spans="1:7" ht="56.25">
      <c r="A48" s="68" t="s">
        <v>25</v>
      </c>
      <c r="B48" s="22" t="s">
        <v>39</v>
      </c>
      <c r="C48" s="22" t="s">
        <v>42</v>
      </c>
      <c r="D48" s="22">
        <v>240</v>
      </c>
      <c r="E48" s="24">
        <v>39000</v>
      </c>
      <c r="F48" s="24">
        <f>G48-E48</f>
        <v>9700</v>
      </c>
      <c r="G48" s="27">
        <v>48700</v>
      </c>
    </row>
    <row r="49" spans="1:7" ht="18.75">
      <c r="A49" s="68" t="s">
        <v>26</v>
      </c>
      <c r="B49" s="22" t="s">
        <v>39</v>
      </c>
      <c r="C49" s="22" t="s">
        <v>42</v>
      </c>
      <c r="D49" s="22">
        <v>850</v>
      </c>
      <c r="E49" s="24">
        <v>2000</v>
      </c>
      <c r="F49" s="24">
        <f t="shared" ref="F49:F58" si="2">G49-E49</f>
        <v>0</v>
      </c>
      <c r="G49" s="27">
        <v>2000</v>
      </c>
    </row>
    <row r="50" spans="1:7" ht="18.75">
      <c r="A50" s="68" t="s">
        <v>110</v>
      </c>
      <c r="B50" s="22" t="s">
        <v>39</v>
      </c>
      <c r="C50" s="22" t="s">
        <v>42</v>
      </c>
      <c r="D50" s="22">
        <v>853</v>
      </c>
      <c r="E50" s="24">
        <v>2000</v>
      </c>
      <c r="F50" s="24">
        <f t="shared" si="2"/>
        <v>0</v>
      </c>
      <c r="G50" s="27">
        <v>2000</v>
      </c>
    </row>
    <row r="51" spans="1:7" ht="21.75" customHeight="1">
      <c r="A51" s="65" t="s">
        <v>43</v>
      </c>
      <c r="B51" s="16" t="s">
        <v>44</v>
      </c>
      <c r="C51" s="16"/>
      <c r="D51" s="16"/>
      <c r="E51" s="18">
        <f>E52</f>
        <v>109468</v>
      </c>
      <c r="F51" s="35">
        <f t="shared" si="2"/>
        <v>745</v>
      </c>
      <c r="G51" s="18">
        <f>G52</f>
        <v>110213</v>
      </c>
    </row>
    <row r="52" spans="1:7" ht="18.75">
      <c r="A52" s="71" t="s">
        <v>45</v>
      </c>
      <c r="B52" s="36" t="s">
        <v>46</v>
      </c>
      <c r="C52" s="22" t="s">
        <v>47</v>
      </c>
      <c r="D52" s="36"/>
      <c r="E52" s="27">
        <f>E53</f>
        <v>109468</v>
      </c>
      <c r="F52" s="24">
        <f t="shared" si="2"/>
        <v>745</v>
      </c>
      <c r="G52" s="27">
        <f>G53</f>
        <v>110213</v>
      </c>
    </row>
    <row r="53" spans="1:7" ht="37.5">
      <c r="A53" s="72" t="s">
        <v>48</v>
      </c>
      <c r="B53" s="22" t="s">
        <v>49</v>
      </c>
      <c r="C53" s="22" t="s">
        <v>50</v>
      </c>
      <c r="D53" s="36"/>
      <c r="E53" s="27">
        <f>E54</f>
        <v>109468</v>
      </c>
      <c r="F53" s="24">
        <f t="shared" si="2"/>
        <v>745</v>
      </c>
      <c r="G53" s="27">
        <f>G54</f>
        <v>110213</v>
      </c>
    </row>
    <row r="54" spans="1:7" ht="56.25">
      <c r="A54" s="70" t="s">
        <v>51</v>
      </c>
      <c r="B54" s="37" t="s">
        <v>46</v>
      </c>
      <c r="C54" s="29" t="s">
        <v>52</v>
      </c>
      <c r="D54" s="37"/>
      <c r="E54" s="30">
        <f>E55+E58</f>
        <v>109468</v>
      </c>
      <c r="F54" s="24">
        <f t="shared" si="2"/>
        <v>745</v>
      </c>
      <c r="G54" s="30">
        <f>G55+G58</f>
        <v>110213</v>
      </c>
    </row>
    <row r="55" spans="1:7" ht="112.5">
      <c r="A55" s="71" t="s">
        <v>53</v>
      </c>
      <c r="B55" s="36" t="s">
        <v>46</v>
      </c>
      <c r="C55" s="22" t="s">
        <v>52</v>
      </c>
      <c r="D55" s="36">
        <v>100</v>
      </c>
      <c r="E55" s="27">
        <f>E56+E57</f>
        <v>98759</v>
      </c>
      <c r="F55" s="24">
        <f t="shared" si="2"/>
        <v>380.20999999999185</v>
      </c>
      <c r="G55" s="27">
        <f>G56+G57</f>
        <v>99139.209999999992</v>
      </c>
    </row>
    <row r="56" spans="1:7" ht="37.5">
      <c r="A56" s="68" t="s">
        <v>17</v>
      </c>
      <c r="B56" s="36" t="s">
        <v>46</v>
      </c>
      <c r="C56" s="22" t="s">
        <v>52</v>
      </c>
      <c r="D56" s="36">
        <v>120</v>
      </c>
      <c r="E56" s="38">
        <v>75852</v>
      </c>
      <c r="F56" s="24">
        <f t="shared" si="2"/>
        <v>291.72999999999593</v>
      </c>
      <c r="G56" s="27">
        <v>76143.73</v>
      </c>
    </row>
    <row r="57" spans="1:7" ht="37.5">
      <c r="A57" s="68" t="s">
        <v>24</v>
      </c>
      <c r="B57" s="36" t="s">
        <v>46</v>
      </c>
      <c r="C57" s="22" t="s">
        <v>52</v>
      </c>
      <c r="D57" s="36">
        <v>200</v>
      </c>
      <c r="E57" s="38">
        <v>22907</v>
      </c>
      <c r="F57" s="24">
        <f t="shared" si="2"/>
        <v>88.479999999999563</v>
      </c>
      <c r="G57" s="27">
        <v>22995.48</v>
      </c>
    </row>
    <row r="58" spans="1:7" ht="56.25">
      <c r="A58" s="68" t="s">
        <v>25</v>
      </c>
      <c r="B58" s="36" t="s">
        <v>46</v>
      </c>
      <c r="C58" s="22" t="s">
        <v>52</v>
      </c>
      <c r="D58" s="36">
        <v>240</v>
      </c>
      <c r="E58" s="38">
        <v>10709</v>
      </c>
      <c r="F58" s="24">
        <f t="shared" si="2"/>
        <v>364.79000000000087</v>
      </c>
      <c r="G58" s="27">
        <v>11073.79</v>
      </c>
    </row>
    <row r="59" spans="1:7" ht="37.5">
      <c r="A59" s="65" t="s">
        <v>54</v>
      </c>
      <c r="B59" s="16" t="s">
        <v>55</v>
      </c>
      <c r="C59" s="16"/>
      <c r="D59" s="16"/>
      <c r="E59" s="18">
        <f>E60</f>
        <v>440000</v>
      </c>
      <c r="F59" s="16"/>
      <c r="G59" s="18">
        <f>G60</f>
        <v>440000</v>
      </c>
    </row>
    <row r="60" spans="1:7" ht="75">
      <c r="A60" s="70" t="s">
        <v>56</v>
      </c>
      <c r="B60" s="36" t="s">
        <v>57</v>
      </c>
      <c r="C60" s="36"/>
      <c r="D60" s="36"/>
      <c r="E60" s="27">
        <f>E61</f>
        <v>440000</v>
      </c>
      <c r="F60" s="36"/>
      <c r="G60" s="27">
        <f>G61</f>
        <v>440000</v>
      </c>
    </row>
    <row r="61" spans="1:7" ht="56.25">
      <c r="A61" s="64" t="s">
        <v>58</v>
      </c>
      <c r="B61" s="36" t="s">
        <v>57</v>
      </c>
      <c r="C61" s="36" t="s">
        <v>59</v>
      </c>
      <c r="D61" s="36"/>
      <c r="E61" s="27">
        <f>E62+E65+E68</f>
        <v>440000</v>
      </c>
      <c r="F61" s="36"/>
      <c r="G61" s="27">
        <f>G62+G65+G68</f>
        <v>440000</v>
      </c>
    </row>
    <row r="62" spans="1:7" ht="75">
      <c r="A62" s="64" t="s">
        <v>117</v>
      </c>
      <c r="B62" s="37" t="s">
        <v>57</v>
      </c>
      <c r="C62" s="37" t="s">
        <v>60</v>
      </c>
      <c r="D62" s="37"/>
      <c r="E62" s="30">
        <f>E63</f>
        <v>400000</v>
      </c>
      <c r="F62" s="37"/>
      <c r="G62" s="30">
        <f>G63</f>
        <v>400000</v>
      </c>
    </row>
    <row r="63" spans="1:7" ht="37.5">
      <c r="A63" s="71" t="s">
        <v>24</v>
      </c>
      <c r="B63" s="36" t="s">
        <v>57</v>
      </c>
      <c r="C63" s="36" t="s">
        <v>60</v>
      </c>
      <c r="D63" s="36">
        <v>200</v>
      </c>
      <c r="E63" s="38">
        <v>400000</v>
      </c>
      <c r="F63" s="36"/>
      <c r="G63" s="27">
        <v>400000</v>
      </c>
    </row>
    <row r="64" spans="1:7" ht="56.25">
      <c r="A64" s="68" t="s">
        <v>25</v>
      </c>
      <c r="B64" s="36" t="s">
        <v>57</v>
      </c>
      <c r="C64" s="36" t="s">
        <v>60</v>
      </c>
      <c r="D64" s="22">
        <v>240</v>
      </c>
      <c r="E64" s="24">
        <v>400000</v>
      </c>
      <c r="F64" s="22"/>
      <c r="G64" s="27">
        <v>400000</v>
      </c>
    </row>
    <row r="65" spans="1:7" ht="37.5">
      <c r="A65" s="64" t="s">
        <v>119</v>
      </c>
      <c r="B65" s="37" t="s">
        <v>57</v>
      </c>
      <c r="C65" s="37" t="s">
        <v>61</v>
      </c>
      <c r="D65" s="37"/>
      <c r="E65" s="30">
        <f>E66</f>
        <v>15000</v>
      </c>
      <c r="F65" s="37"/>
      <c r="G65" s="30">
        <f>G66</f>
        <v>15000</v>
      </c>
    </row>
    <row r="66" spans="1:7" ht="56.25">
      <c r="A66" s="71" t="s">
        <v>62</v>
      </c>
      <c r="B66" s="36" t="s">
        <v>57</v>
      </c>
      <c r="C66" s="36" t="s">
        <v>61</v>
      </c>
      <c r="D66" s="36">
        <v>200</v>
      </c>
      <c r="E66" s="38">
        <v>15000</v>
      </c>
      <c r="F66" s="36"/>
      <c r="G66" s="27">
        <v>15000</v>
      </c>
    </row>
    <row r="67" spans="1:7" ht="56.25">
      <c r="A67" s="68" t="s">
        <v>25</v>
      </c>
      <c r="B67" s="36" t="s">
        <v>57</v>
      </c>
      <c r="C67" s="36" t="s">
        <v>61</v>
      </c>
      <c r="D67" s="22">
        <v>240</v>
      </c>
      <c r="E67" s="24">
        <v>15000</v>
      </c>
      <c r="F67" s="22"/>
      <c r="G67" s="27">
        <v>15000</v>
      </c>
    </row>
    <row r="68" spans="1:7" ht="56.25">
      <c r="A68" s="64" t="s">
        <v>120</v>
      </c>
      <c r="B68" s="37" t="s">
        <v>57</v>
      </c>
      <c r="C68" s="37" t="s">
        <v>118</v>
      </c>
      <c r="D68" s="37"/>
      <c r="E68" s="30">
        <f>E69</f>
        <v>25000</v>
      </c>
      <c r="F68" s="37"/>
      <c r="G68" s="30">
        <f>G69</f>
        <v>25000</v>
      </c>
    </row>
    <row r="69" spans="1:7" ht="56.25">
      <c r="A69" s="71" t="s">
        <v>62</v>
      </c>
      <c r="B69" s="36" t="s">
        <v>57</v>
      </c>
      <c r="C69" s="36" t="s">
        <v>118</v>
      </c>
      <c r="D69" s="36">
        <v>200</v>
      </c>
      <c r="E69" s="38">
        <v>25000</v>
      </c>
      <c r="F69" s="36"/>
      <c r="G69" s="27">
        <v>25000</v>
      </c>
    </row>
    <row r="70" spans="1:7" ht="56.25">
      <c r="A70" s="68" t="s">
        <v>25</v>
      </c>
      <c r="B70" s="36" t="s">
        <v>57</v>
      </c>
      <c r="C70" s="36" t="s">
        <v>118</v>
      </c>
      <c r="D70" s="22">
        <v>240</v>
      </c>
      <c r="E70" s="24">
        <v>25000</v>
      </c>
      <c r="F70" s="22"/>
      <c r="G70" s="27">
        <v>25000</v>
      </c>
    </row>
    <row r="71" spans="1:7" ht="18.75">
      <c r="A71" s="73" t="s">
        <v>126</v>
      </c>
      <c r="B71" s="16" t="s">
        <v>127</v>
      </c>
      <c r="C71" s="16"/>
      <c r="D71" s="39"/>
      <c r="E71" s="35">
        <f>E72+E75+E78</f>
        <v>3450000</v>
      </c>
      <c r="F71" s="35">
        <f>F72+F75+F78</f>
        <v>0</v>
      </c>
      <c r="G71" s="35">
        <f>G72+G75+G78</f>
        <v>3450000</v>
      </c>
    </row>
    <row r="72" spans="1:7" ht="56.25">
      <c r="A72" s="74" t="s">
        <v>128</v>
      </c>
      <c r="B72" s="41" t="s">
        <v>127</v>
      </c>
      <c r="C72" s="41" t="s">
        <v>129</v>
      </c>
      <c r="D72" s="42"/>
      <c r="E72" s="43">
        <v>300000</v>
      </c>
      <c r="F72" s="42"/>
      <c r="G72" s="43">
        <v>300000</v>
      </c>
    </row>
    <row r="73" spans="1:7" ht="37.5">
      <c r="A73" s="71" t="s">
        <v>24</v>
      </c>
      <c r="B73" s="45" t="s">
        <v>127</v>
      </c>
      <c r="C73" s="45" t="s">
        <v>129</v>
      </c>
      <c r="D73" s="46">
        <v>200</v>
      </c>
      <c r="E73" s="47">
        <v>300000</v>
      </c>
      <c r="F73" s="42"/>
      <c r="G73" s="47">
        <v>300000</v>
      </c>
    </row>
    <row r="74" spans="1:7" ht="56.25">
      <c r="A74" s="68" t="s">
        <v>25</v>
      </c>
      <c r="B74" s="45" t="s">
        <v>127</v>
      </c>
      <c r="C74" s="45" t="s">
        <v>129</v>
      </c>
      <c r="D74" s="46">
        <v>240</v>
      </c>
      <c r="E74" s="47">
        <v>300000</v>
      </c>
      <c r="F74" s="42"/>
      <c r="G74" s="47">
        <v>300000</v>
      </c>
    </row>
    <row r="75" spans="1:7" ht="56.25">
      <c r="A75" s="74" t="s">
        <v>130</v>
      </c>
      <c r="B75" s="41" t="s">
        <v>127</v>
      </c>
      <c r="C75" s="41" t="s">
        <v>131</v>
      </c>
      <c r="D75" s="42"/>
      <c r="E75" s="43">
        <v>80000</v>
      </c>
      <c r="F75" s="43">
        <f>G75-E75</f>
        <v>-48100</v>
      </c>
      <c r="G75" s="43">
        <v>31900</v>
      </c>
    </row>
    <row r="76" spans="1:7" ht="37.5">
      <c r="A76" s="71" t="s">
        <v>24</v>
      </c>
      <c r="B76" s="45" t="s">
        <v>127</v>
      </c>
      <c r="C76" s="45" t="s">
        <v>131</v>
      </c>
      <c r="D76" s="46">
        <v>200</v>
      </c>
      <c r="E76" s="47">
        <v>80000</v>
      </c>
      <c r="F76" s="47">
        <f t="shared" ref="F76:F80" si="3">G76-E76</f>
        <v>-48100</v>
      </c>
      <c r="G76" s="47">
        <v>31900</v>
      </c>
    </row>
    <row r="77" spans="1:7" ht="56.25">
      <c r="A77" s="68" t="s">
        <v>25</v>
      </c>
      <c r="B77" s="45" t="s">
        <v>127</v>
      </c>
      <c r="C77" s="45" t="s">
        <v>131</v>
      </c>
      <c r="D77" s="46">
        <v>240</v>
      </c>
      <c r="E77" s="47">
        <v>80000</v>
      </c>
      <c r="F77" s="47">
        <f t="shared" si="3"/>
        <v>-48100</v>
      </c>
      <c r="G77" s="47">
        <v>31900</v>
      </c>
    </row>
    <row r="78" spans="1:7" ht="37.5">
      <c r="A78" s="74" t="s">
        <v>132</v>
      </c>
      <c r="B78" s="41" t="s">
        <v>127</v>
      </c>
      <c r="C78" s="41" t="s">
        <v>133</v>
      </c>
      <c r="D78" s="42"/>
      <c r="E78" s="43">
        <f>E79+E81</f>
        <v>3070000</v>
      </c>
      <c r="F78" s="43">
        <f t="shared" ref="F78:G78" si="4">F79+F81</f>
        <v>48100</v>
      </c>
      <c r="G78" s="43">
        <f t="shared" si="4"/>
        <v>3118100</v>
      </c>
    </row>
    <row r="79" spans="1:7" ht="37.5">
      <c r="A79" s="71" t="s">
        <v>24</v>
      </c>
      <c r="B79" s="45" t="s">
        <v>127</v>
      </c>
      <c r="C79" s="45" t="s">
        <v>134</v>
      </c>
      <c r="D79" s="46">
        <v>200</v>
      </c>
      <c r="E79" s="47">
        <v>2011943.8</v>
      </c>
      <c r="F79" s="47">
        <f t="shared" si="3"/>
        <v>48100</v>
      </c>
      <c r="G79" s="47">
        <v>2060043.8</v>
      </c>
    </row>
    <row r="80" spans="1:7" ht="56.25">
      <c r="A80" s="68" t="s">
        <v>25</v>
      </c>
      <c r="B80" s="45" t="s">
        <v>127</v>
      </c>
      <c r="C80" s="45" t="s">
        <v>134</v>
      </c>
      <c r="D80" s="46">
        <v>240</v>
      </c>
      <c r="E80" s="47">
        <v>2011943.8</v>
      </c>
      <c r="F80" s="47">
        <f t="shared" si="3"/>
        <v>48100</v>
      </c>
      <c r="G80" s="47">
        <v>2060043.8</v>
      </c>
    </row>
    <row r="81" spans="1:7" ht="37.5">
      <c r="A81" s="71" t="s">
        <v>24</v>
      </c>
      <c r="B81" s="45" t="s">
        <v>127</v>
      </c>
      <c r="C81" s="45" t="s">
        <v>135</v>
      </c>
      <c r="D81" s="46">
        <v>200</v>
      </c>
      <c r="E81" s="47">
        <v>1058056.2</v>
      </c>
      <c r="F81" s="47"/>
      <c r="G81" s="47">
        <v>1058056.2</v>
      </c>
    </row>
    <row r="82" spans="1:7" ht="56.25">
      <c r="A82" s="68" t="s">
        <v>25</v>
      </c>
      <c r="B82" s="45" t="s">
        <v>127</v>
      </c>
      <c r="C82" s="45" t="s">
        <v>135</v>
      </c>
      <c r="D82" s="46">
        <v>240</v>
      </c>
      <c r="E82" s="47">
        <v>1058056.2</v>
      </c>
      <c r="F82" s="47"/>
      <c r="G82" s="47">
        <v>1058056.2</v>
      </c>
    </row>
    <row r="83" spans="1:7" ht="25.5" customHeight="1">
      <c r="A83" s="65" t="s">
        <v>109</v>
      </c>
      <c r="B83" s="48" t="s">
        <v>63</v>
      </c>
      <c r="C83" s="48"/>
      <c r="D83" s="48"/>
      <c r="E83" s="18">
        <f>E84+E88</f>
        <v>5052080.54</v>
      </c>
      <c r="F83" s="18">
        <f t="shared" ref="F83:G83" si="5">F84+F88</f>
        <v>70250.950000000012</v>
      </c>
      <c r="G83" s="18">
        <f t="shared" si="5"/>
        <v>5122331.49</v>
      </c>
    </row>
    <row r="84" spans="1:7" ht="25.5" customHeight="1">
      <c r="A84" s="65" t="s">
        <v>136</v>
      </c>
      <c r="B84" s="16" t="s">
        <v>137</v>
      </c>
      <c r="C84" s="16"/>
      <c r="D84" s="16"/>
      <c r="E84" s="18">
        <v>150000</v>
      </c>
      <c r="F84" s="17">
        <f>G84-E84</f>
        <v>70250.950000000012</v>
      </c>
      <c r="G84" s="18">
        <v>220250.95</v>
      </c>
    </row>
    <row r="85" spans="1:7" ht="54" customHeight="1">
      <c r="A85" s="75" t="s">
        <v>138</v>
      </c>
      <c r="B85" s="45" t="s">
        <v>137</v>
      </c>
      <c r="C85" s="45" t="s">
        <v>139</v>
      </c>
      <c r="D85" s="45"/>
      <c r="E85" s="49">
        <v>150000</v>
      </c>
      <c r="F85" s="50">
        <f>G85-E85</f>
        <v>70250.950000000012</v>
      </c>
      <c r="G85" s="49">
        <v>220250.95</v>
      </c>
    </row>
    <row r="86" spans="1:7" s="4" customFormat="1" ht="38.25" customHeight="1">
      <c r="A86" s="71" t="s">
        <v>24</v>
      </c>
      <c r="B86" s="45" t="s">
        <v>137</v>
      </c>
      <c r="C86" s="45" t="s">
        <v>139</v>
      </c>
      <c r="D86" s="45">
        <v>200</v>
      </c>
      <c r="E86" s="49">
        <v>150000</v>
      </c>
      <c r="F86" s="50">
        <f t="shared" ref="F86:F87" si="6">G86-E86</f>
        <v>70250.950000000012</v>
      </c>
      <c r="G86" s="49">
        <v>220250.95</v>
      </c>
    </row>
    <row r="87" spans="1:7" s="4" customFormat="1" ht="30.75" customHeight="1">
      <c r="A87" s="68" t="s">
        <v>25</v>
      </c>
      <c r="B87" s="45" t="s">
        <v>137</v>
      </c>
      <c r="C87" s="45" t="s">
        <v>139</v>
      </c>
      <c r="D87" s="45">
        <v>240</v>
      </c>
      <c r="E87" s="49">
        <v>150000</v>
      </c>
      <c r="F87" s="50">
        <f t="shared" si="6"/>
        <v>70250.950000000012</v>
      </c>
      <c r="G87" s="49">
        <v>220250.95</v>
      </c>
    </row>
    <row r="88" spans="1:7" s="4" customFormat="1" ht="30.75" customHeight="1">
      <c r="A88" s="8" t="s">
        <v>141</v>
      </c>
      <c r="B88" s="6" t="s">
        <v>63</v>
      </c>
      <c r="C88" s="6"/>
      <c r="D88" s="6"/>
      <c r="E88" s="7">
        <f>E89+E92+E95</f>
        <v>4902080.54</v>
      </c>
      <c r="F88" s="7">
        <f t="shared" ref="F88:G88" si="7">F89+F92+F95</f>
        <v>0</v>
      </c>
      <c r="G88" s="7">
        <f t="shared" si="7"/>
        <v>4902080.54</v>
      </c>
    </row>
    <row r="89" spans="1:7" ht="56.25">
      <c r="A89" s="76" t="s">
        <v>142</v>
      </c>
      <c r="B89" s="52" t="s">
        <v>64</v>
      </c>
      <c r="C89" s="52" t="s">
        <v>143</v>
      </c>
      <c r="D89" s="52"/>
      <c r="E89" s="53">
        <f>E90</f>
        <v>100000</v>
      </c>
      <c r="F89" s="52"/>
      <c r="G89" s="53">
        <f>G90</f>
        <v>100000</v>
      </c>
    </row>
    <row r="90" spans="1:7" ht="37.5">
      <c r="A90" s="71" t="s">
        <v>24</v>
      </c>
      <c r="B90" s="55" t="s">
        <v>64</v>
      </c>
      <c r="C90" s="55" t="s">
        <v>143</v>
      </c>
      <c r="D90" s="55">
        <v>200</v>
      </c>
      <c r="E90" s="56">
        <v>100000</v>
      </c>
      <c r="F90" s="55"/>
      <c r="G90" s="56">
        <v>100000</v>
      </c>
    </row>
    <row r="91" spans="1:7" ht="56.25">
      <c r="A91" s="68" t="s">
        <v>25</v>
      </c>
      <c r="B91" s="55" t="s">
        <v>64</v>
      </c>
      <c r="C91" s="55" t="s">
        <v>143</v>
      </c>
      <c r="D91" s="55">
        <v>240</v>
      </c>
      <c r="E91" s="56">
        <v>100000</v>
      </c>
      <c r="F91" s="55"/>
      <c r="G91" s="56">
        <v>100000</v>
      </c>
    </row>
    <row r="92" spans="1:7" ht="75">
      <c r="A92" s="70" t="s">
        <v>144</v>
      </c>
      <c r="B92" s="52" t="s">
        <v>64</v>
      </c>
      <c r="C92" s="52" t="s">
        <v>145</v>
      </c>
      <c r="D92" s="52"/>
      <c r="E92" s="53">
        <f>E93</f>
        <v>160000</v>
      </c>
      <c r="F92" s="52"/>
      <c r="G92" s="53">
        <f>G93</f>
        <v>160000</v>
      </c>
    </row>
    <row r="93" spans="1:7" ht="37.5">
      <c r="A93" s="71" t="s">
        <v>24</v>
      </c>
      <c r="B93" s="55" t="s">
        <v>64</v>
      </c>
      <c r="C93" s="55" t="s">
        <v>145</v>
      </c>
      <c r="D93" s="55">
        <v>200</v>
      </c>
      <c r="E93" s="56">
        <v>160000</v>
      </c>
      <c r="F93" s="55"/>
      <c r="G93" s="56">
        <v>160000</v>
      </c>
    </row>
    <row r="94" spans="1:7" ht="56.25">
      <c r="A94" s="68" t="s">
        <v>25</v>
      </c>
      <c r="B94" s="55" t="s">
        <v>64</v>
      </c>
      <c r="C94" s="55" t="s">
        <v>145</v>
      </c>
      <c r="D94" s="55">
        <v>240</v>
      </c>
      <c r="E94" s="56">
        <v>160000</v>
      </c>
      <c r="F94" s="55"/>
      <c r="G94" s="56">
        <v>160000</v>
      </c>
    </row>
    <row r="95" spans="1:7" ht="69" customHeight="1">
      <c r="A95" s="8" t="s">
        <v>140</v>
      </c>
      <c r="B95" s="58"/>
      <c r="C95" s="58"/>
      <c r="D95" s="58"/>
      <c r="E95" s="7">
        <f>E96+E115</f>
        <v>4642080.54</v>
      </c>
      <c r="F95" s="7">
        <f t="shared" ref="F95:G95" si="8">F96+F115</f>
        <v>0</v>
      </c>
      <c r="G95" s="7">
        <f t="shared" si="8"/>
        <v>4642080.54</v>
      </c>
    </row>
    <row r="96" spans="1:7" ht="56.25">
      <c r="A96" s="67" t="s">
        <v>65</v>
      </c>
      <c r="B96" s="36" t="s">
        <v>64</v>
      </c>
      <c r="C96" s="36" t="s">
        <v>146</v>
      </c>
      <c r="D96" s="36"/>
      <c r="E96" s="30">
        <f>E97+E100+E103+E106+E109+E112</f>
        <v>1877500</v>
      </c>
      <c r="F96" s="30">
        <f t="shared" ref="F96:G96" si="9">F97+F100+F103+F106+F109+F112</f>
        <v>0</v>
      </c>
      <c r="G96" s="30">
        <f t="shared" si="9"/>
        <v>1877500</v>
      </c>
    </row>
    <row r="97" spans="1:7" ht="37.5">
      <c r="A97" s="72" t="s">
        <v>66</v>
      </c>
      <c r="B97" s="37" t="s">
        <v>64</v>
      </c>
      <c r="C97" s="37" t="s">
        <v>67</v>
      </c>
      <c r="D97" s="37"/>
      <c r="E97" s="30">
        <f>E98</f>
        <v>720253.92</v>
      </c>
      <c r="F97" s="37"/>
      <c r="G97" s="30">
        <f>G98</f>
        <v>720253.92</v>
      </c>
    </row>
    <row r="98" spans="1:7" ht="37.5">
      <c r="A98" s="68" t="s">
        <v>24</v>
      </c>
      <c r="B98" s="36" t="s">
        <v>64</v>
      </c>
      <c r="C98" s="36" t="s">
        <v>67</v>
      </c>
      <c r="D98" s="22">
        <v>200</v>
      </c>
      <c r="E98" s="24">
        <v>720253.92</v>
      </c>
      <c r="F98" s="22"/>
      <c r="G98" s="27">
        <v>720253.92</v>
      </c>
    </row>
    <row r="99" spans="1:7" ht="56.25">
      <c r="A99" s="68" t="s">
        <v>25</v>
      </c>
      <c r="B99" s="36" t="s">
        <v>64</v>
      </c>
      <c r="C99" s="36" t="s">
        <v>67</v>
      </c>
      <c r="D99" s="22">
        <v>240</v>
      </c>
      <c r="E99" s="24">
        <v>720253.92</v>
      </c>
      <c r="F99" s="22"/>
      <c r="G99" s="27">
        <v>720253.92</v>
      </c>
    </row>
    <row r="100" spans="1:7" ht="18.75">
      <c r="A100" s="70" t="s">
        <v>68</v>
      </c>
      <c r="B100" s="37" t="s">
        <v>64</v>
      </c>
      <c r="C100" s="37" t="s">
        <v>69</v>
      </c>
      <c r="D100" s="29"/>
      <c r="E100" s="30">
        <f>E101</f>
        <v>350000</v>
      </c>
      <c r="F100" s="31">
        <f>F101</f>
        <v>34000</v>
      </c>
      <c r="G100" s="30">
        <f>G101</f>
        <v>384000</v>
      </c>
    </row>
    <row r="101" spans="1:7" ht="37.5">
      <c r="A101" s="68" t="s">
        <v>24</v>
      </c>
      <c r="B101" s="36" t="s">
        <v>64</v>
      </c>
      <c r="C101" s="36" t="s">
        <v>69</v>
      </c>
      <c r="D101" s="22">
        <v>200</v>
      </c>
      <c r="E101" s="24">
        <v>350000</v>
      </c>
      <c r="F101" s="24">
        <f>G101-E101</f>
        <v>34000</v>
      </c>
      <c r="G101" s="27">
        <v>384000</v>
      </c>
    </row>
    <row r="102" spans="1:7" ht="56.25">
      <c r="A102" s="68" t="s">
        <v>25</v>
      </c>
      <c r="B102" s="36" t="s">
        <v>64</v>
      </c>
      <c r="C102" s="36" t="s">
        <v>69</v>
      </c>
      <c r="D102" s="22">
        <v>240</v>
      </c>
      <c r="E102" s="24">
        <v>350000</v>
      </c>
      <c r="F102" s="24">
        <f>G102-E102</f>
        <v>34000</v>
      </c>
      <c r="G102" s="27">
        <v>384000</v>
      </c>
    </row>
    <row r="103" spans="1:7" ht="37.5">
      <c r="A103" s="72" t="s">
        <v>70</v>
      </c>
      <c r="B103" s="37" t="s">
        <v>64</v>
      </c>
      <c r="C103" s="37" t="s">
        <v>71</v>
      </c>
      <c r="D103" s="37"/>
      <c r="E103" s="30">
        <v>0</v>
      </c>
      <c r="F103" s="37"/>
      <c r="G103" s="30">
        <v>0</v>
      </c>
    </row>
    <row r="104" spans="1:7" ht="37.5">
      <c r="A104" s="68" t="s">
        <v>24</v>
      </c>
      <c r="B104" s="36" t="s">
        <v>64</v>
      </c>
      <c r="C104" s="36" t="s">
        <v>71</v>
      </c>
      <c r="D104" s="22">
        <v>200</v>
      </c>
      <c r="E104" s="27">
        <v>0</v>
      </c>
      <c r="F104" s="22"/>
      <c r="G104" s="27">
        <v>0</v>
      </c>
    </row>
    <row r="105" spans="1:7" ht="56.25">
      <c r="A105" s="68" t="s">
        <v>25</v>
      </c>
      <c r="B105" s="36" t="s">
        <v>64</v>
      </c>
      <c r="C105" s="36" t="s">
        <v>71</v>
      </c>
      <c r="D105" s="22">
        <v>240</v>
      </c>
      <c r="E105" s="27">
        <v>0</v>
      </c>
      <c r="F105" s="22"/>
      <c r="G105" s="27">
        <v>0</v>
      </c>
    </row>
    <row r="106" spans="1:7" ht="56.25">
      <c r="A106" s="72" t="s">
        <v>72</v>
      </c>
      <c r="B106" s="37" t="s">
        <v>64</v>
      </c>
      <c r="C106" s="37" t="s">
        <v>73</v>
      </c>
      <c r="D106" s="37"/>
      <c r="E106" s="30">
        <f>E107</f>
        <v>241924.74</v>
      </c>
      <c r="F106" s="59">
        <f>F107</f>
        <v>-34000</v>
      </c>
      <c r="G106" s="30">
        <f>G107</f>
        <v>207924.74</v>
      </c>
    </row>
    <row r="107" spans="1:7" ht="37.5">
      <c r="A107" s="68" t="s">
        <v>24</v>
      </c>
      <c r="B107" s="36" t="s">
        <v>64</v>
      </c>
      <c r="C107" s="36" t="s">
        <v>73</v>
      </c>
      <c r="D107" s="22">
        <v>200</v>
      </c>
      <c r="E107" s="24">
        <v>241924.74</v>
      </c>
      <c r="F107" s="24">
        <f>G107-E107</f>
        <v>-34000</v>
      </c>
      <c r="G107" s="24">
        <v>207924.74</v>
      </c>
    </row>
    <row r="108" spans="1:7" ht="56.25">
      <c r="A108" s="68" t="s">
        <v>25</v>
      </c>
      <c r="B108" s="36" t="s">
        <v>64</v>
      </c>
      <c r="C108" s="36" t="s">
        <v>73</v>
      </c>
      <c r="D108" s="22">
        <v>240</v>
      </c>
      <c r="E108" s="24">
        <v>241924.74</v>
      </c>
      <c r="F108" s="24">
        <f>G108-E108</f>
        <v>-34000</v>
      </c>
      <c r="G108" s="24">
        <v>207924.74</v>
      </c>
    </row>
    <row r="109" spans="1:7" ht="56.25">
      <c r="A109" s="70" t="s">
        <v>147</v>
      </c>
      <c r="B109" s="37" t="s">
        <v>64</v>
      </c>
      <c r="C109" s="37" t="s">
        <v>148</v>
      </c>
      <c r="D109" s="29"/>
      <c r="E109" s="31">
        <v>315321.34000000003</v>
      </c>
      <c r="F109" s="31"/>
      <c r="G109" s="31">
        <v>315321.34000000003</v>
      </c>
    </row>
    <row r="110" spans="1:7" ht="37.5">
      <c r="A110" s="68" t="s">
        <v>24</v>
      </c>
      <c r="B110" s="36" t="s">
        <v>64</v>
      </c>
      <c r="C110" s="36" t="s">
        <v>148</v>
      </c>
      <c r="D110" s="22">
        <v>200</v>
      </c>
      <c r="E110" s="24">
        <v>315321.34000000003</v>
      </c>
      <c r="F110" s="24"/>
      <c r="G110" s="24">
        <v>315321.34000000003</v>
      </c>
    </row>
    <row r="111" spans="1:7" ht="56.25">
      <c r="A111" s="68" t="s">
        <v>25</v>
      </c>
      <c r="B111" s="36" t="s">
        <v>64</v>
      </c>
      <c r="C111" s="36" t="s">
        <v>148</v>
      </c>
      <c r="D111" s="22">
        <v>240</v>
      </c>
      <c r="E111" s="24">
        <v>315321.34000000003</v>
      </c>
      <c r="F111" s="24"/>
      <c r="G111" s="24">
        <v>315321.34000000003</v>
      </c>
    </row>
    <row r="112" spans="1:7" ht="37.5">
      <c r="A112" s="70" t="s">
        <v>149</v>
      </c>
      <c r="B112" s="37" t="s">
        <v>64</v>
      </c>
      <c r="C112" s="37" t="s">
        <v>150</v>
      </c>
      <c r="D112" s="29"/>
      <c r="E112" s="31">
        <f>E113</f>
        <v>250000</v>
      </c>
      <c r="F112" s="31"/>
      <c r="G112" s="31">
        <f>G113</f>
        <v>250000</v>
      </c>
    </row>
    <row r="113" spans="1:7" ht="37.5">
      <c r="A113" s="68" t="s">
        <v>24</v>
      </c>
      <c r="B113" s="36" t="s">
        <v>64</v>
      </c>
      <c r="C113" s="36" t="s">
        <v>150</v>
      </c>
      <c r="D113" s="22">
        <v>200</v>
      </c>
      <c r="E113" s="24">
        <v>250000</v>
      </c>
      <c r="F113" s="24"/>
      <c r="G113" s="24">
        <v>250000</v>
      </c>
    </row>
    <row r="114" spans="1:7" ht="56.25">
      <c r="A114" s="68" t="s">
        <v>25</v>
      </c>
      <c r="B114" s="36" t="s">
        <v>64</v>
      </c>
      <c r="C114" s="36" t="s">
        <v>150</v>
      </c>
      <c r="D114" s="22">
        <v>240</v>
      </c>
      <c r="E114" s="24">
        <v>250000</v>
      </c>
      <c r="F114" s="24"/>
      <c r="G114" s="24">
        <v>250000</v>
      </c>
    </row>
    <row r="115" spans="1:7" ht="74.25" customHeight="1">
      <c r="A115" s="73" t="s">
        <v>151</v>
      </c>
      <c r="B115" s="16" t="s">
        <v>64</v>
      </c>
      <c r="C115" s="16" t="s">
        <v>152</v>
      </c>
      <c r="D115" s="39">
        <v>200</v>
      </c>
      <c r="E115" s="35">
        <f>E116</f>
        <v>2764580.54</v>
      </c>
      <c r="F115" s="35">
        <f t="shared" ref="F115:G115" si="10">F116</f>
        <v>0</v>
      </c>
      <c r="G115" s="35">
        <f t="shared" si="10"/>
        <v>2764580.54</v>
      </c>
    </row>
    <row r="116" spans="1:7" ht="78" customHeight="1">
      <c r="A116" s="76" t="s">
        <v>153</v>
      </c>
      <c r="B116" s="52" t="s">
        <v>64</v>
      </c>
      <c r="C116" s="52" t="s">
        <v>152</v>
      </c>
      <c r="D116" s="60">
        <v>200</v>
      </c>
      <c r="E116" s="61">
        <f>E117+E119</f>
        <v>2764580.54</v>
      </c>
      <c r="F116" s="61">
        <f t="shared" ref="F116:G116" si="11">F117+F119</f>
        <v>0</v>
      </c>
      <c r="G116" s="61">
        <f t="shared" si="11"/>
        <v>2764580.54</v>
      </c>
    </row>
    <row r="117" spans="1:7" ht="30.75" customHeight="1">
      <c r="A117" s="68" t="s">
        <v>24</v>
      </c>
      <c r="B117" s="55" t="s">
        <v>64</v>
      </c>
      <c r="C117" s="55" t="s">
        <v>154</v>
      </c>
      <c r="D117" s="62">
        <v>200</v>
      </c>
      <c r="E117" s="23">
        <v>0</v>
      </c>
      <c r="F117" s="23">
        <f>G117-E117</f>
        <v>1500000</v>
      </c>
      <c r="G117" s="56">
        <v>1500000</v>
      </c>
    </row>
    <row r="118" spans="1:7" ht="36.75" customHeight="1">
      <c r="A118" s="68" t="s">
        <v>25</v>
      </c>
      <c r="B118" s="55" t="s">
        <v>64</v>
      </c>
      <c r="C118" s="55" t="s">
        <v>154</v>
      </c>
      <c r="D118" s="62">
        <v>240</v>
      </c>
      <c r="E118" s="23">
        <v>0</v>
      </c>
      <c r="F118" s="23">
        <f>G118-E118</f>
        <v>1500000</v>
      </c>
      <c r="G118" s="56">
        <v>1500000</v>
      </c>
    </row>
    <row r="119" spans="1:7" ht="36.75" customHeight="1">
      <c r="A119" s="68" t="s">
        <v>24</v>
      </c>
      <c r="B119" s="55" t="s">
        <v>64</v>
      </c>
      <c r="C119" s="63" t="s">
        <v>155</v>
      </c>
      <c r="D119" s="62">
        <v>240</v>
      </c>
      <c r="E119" s="23">
        <v>2764580.54</v>
      </c>
      <c r="F119" s="23">
        <f>G119-E119</f>
        <v>-1500000</v>
      </c>
      <c r="G119" s="56">
        <v>1264580.54</v>
      </c>
    </row>
    <row r="120" spans="1:7" ht="36.75" customHeight="1">
      <c r="A120" s="68" t="s">
        <v>25</v>
      </c>
      <c r="B120" s="55" t="s">
        <v>64</v>
      </c>
      <c r="C120" s="63" t="s">
        <v>155</v>
      </c>
      <c r="D120" s="62">
        <v>240</v>
      </c>
      <c r="E120" s="23">
        <v>2764580.54</v>
      </c>
      <c r="F120" s="23">
        <f>G120-E120</f>
        <v>-1500000</v>
      </c>
      <c r="G120" s="56">
        <v>1264580.54</v>
      </c>
    </row>
    <row r="121" spans="1:7" ht="18.75">
      <c r="A121" s="65" t="s">
        <v>74</v>
      </c>
      <c r="B121" s="15" t="s">
        <v>75</v>
      </c>
      <c r="C121" s="16"/>
      <c r="D121" s="16"/>
      <c r="E121" s="17">
        <v>0</v>
      </c>
      <c r="F121" s="16"/>
      <c r="G121" s="18">
        <f>G122</f>
        <v>0</v>
      </c>
    </row>
    <row r="122" spans="1:7" ht="75">
      <c r="A122" s="64" t="s">
        <v>31</v>
      </c>
      <c r="B122" s="36" t="s">
        <v>75</v>
      </c>
      <c r="C122" s="36" t="s">
        <v>76</v>
      </c>
      <c r="D122" s="36"/>
      <c r="E122" s="27">
        <v>0</v>
      </c>
      <c r="F122" s="36"/>
      <c r="G122" s="27">
        <v>0</v>
      </c>
    </row>
    <row r="123" spans="1:7" ht="56.25">
      <c r="A123" s="67" t="s">
        <v>77</v>
      </c>
      <c r="B123" s="36" t="s">
        <v>75</v>
      </c>
      <c r="C123" s="36" t="s">
        <v>13</v>
      </c>
      <c r="D123" s="36"/>
      <c r="E123" s="27">
        <v>0</v>
      </c>
      <c r="F123" s="36"/>
      <c r="G123" s="27">
        <v>0</v>
      </c>
    </row>
    <row r="124" spans="1:7" ht="56.25">
      <c r="A124" s="64" t="s">
        <v>78</v>
      </c>
      <c r="B124" s="37" t="s">
        <v>75</v>
      </c>
      <c r="C124" s="37" t="s">
        <v>34</v>
      </c>
      <c r="D124" s="37"/>
      <c r="E124" s="27">
        <v>0</v>
      </c>
      <c r="F124" s="37"/>
      <c r="G124" s="27">
        <v>0</v>
      </c>
    </row>
    <row r="125" spans="1:7" ht="37.5">
      <c r="A125" s="68" t="s">
        <v>24</v>
      </c>
      <c r="B125" s="36" t="s">
        <v>75</v>
      </c>
      <c r="C125" s="36" t="s">
        <v>34</v>
      </c>
      <c r="D125" s="22">
        <v>200</v>
      </c>
      <c r="E125" s="27">
        <v>0</v>
      </c>
      <c r="F125" s="22"/>
      <c r="G125" s="27">
        <v>0</v>
      </c>
    </row>
    <row r="126" spans="1:7" ht="56.25">
      <c r="A126" s="68" t="s">
        <v>25</v>
      </c>
      <c r="B126" s="36" t="s">
        <v>75</v>
      </c>
      <c r="C126" s="36" t="s">
        <v>34</v>
      </c>
      <c r="D126" s="36">
        <v>240</v>
      </c>
      <c r="E126" s="27">
        <v>0</v>
      </c>
      <c r="F126" s="36"/>
      <c r="G126" s="27">
        <v>0</v>
      </c>
    </row>
    <row r="127" spans="1:7" ht="37.5">
      <c r="A127" s="65" t="s">
        <v>79</v>
      </c>
      <c r="B127" s="15" t="s">
        <v>81</v>
      </c>
      <c r="C127" s="16"/>
      <c r="D127" s="16"/>
      <c r="E127" s="18">
        <f>E130</f>
        <v>3500000</v>
      </c>
      <c r="F127" s="16"/>
      <c r="G127" s="18">
        <f>G130</f>
        <v>3500000</v>
      </c>
    </row>
    <row r="128" spans="1:7" ht="18.75">
      <c r="A128" s="68" t="s">
        <v>80</v>
      </c>
      <c r="B128" s="22" t="s">
        <v>81</v>
      </c>
      <c r="C128" s="22" t="s">
        <v>82</v>
      </c>
      <c r="D128" s="22"/>
      <c r="E128" s="24">
        <v>3500000</v>
      </c>
      <c r="F128" s="22"/>
      <c r="G128" s="27">
        <v>3500000</v>
      </c>
    </row>
    <row r="129" spans="1:7" ht="18.75">
      <c r="A129" s="68" t="s">
        <v>83</v>
      </c>
      <c r="B129" s="22" t="s">
        <v>81</v>
      </c>
      <c r="C129" s="22" t="s">
        <v>84</v>
      </c>
      <c r="D129" s="22"/>
      <c r="E129" s="24">
        <v>3500000</v>
      </c>
      <c r="F129" s="22"/>
      <c r="G129" s="27">
        <v>3500000</v>
      </c>
    </row>
    <row r="130" spans="1:7" ht="75">
      <c r="A130" s="64" t="s">
        <v>85</v>
      </c>
      <c r="B130" s="29" t="s">
        <v>81</v>
      </c>
      <c r="C130" s="29" t="s">
        <v>156</v>
      </c>
      <c r="D130" s="29"/>
      <c r="E130" s="24">
        <v>3500000</v>
      </c>
      <c r="F130" s="29"/>
      <c r="G130" s="27">
        <v>3500000</v>
      </c>
    </row>
    <row r="131" spans="1:7" ht="18.75">
      <c r="A131" s="71" t="s">
        <v>86</v>
      </c>
      <c r="B131" s="22" t="s">
        <v>81</v>
      </c>
      <c r="C131" s="22" t="s">
        <v>156</v>
      </c>
      <c r="D131" s="22">
        <v>500</v>
      </c>
      <c r="E131" s="24">
        <v>3500000</v>
      </c>
      <c r="F131" s="22"/>
      <c r="G131" s="27">
        <v>3500000</v>
      </c>
    </row>
    <row r="132" spans="1:7" ht="37.5">
      <c r="A132" s="71" t="s">
        <v>87</v>
      </c>
      <c r="B132" s="22" t="s">
        <v>81</v>
      </c>
      <c r="C132" s="22" t="s">
        <v>156</v>
      </c>
      <c r="D132" s="22">
        <v>540</v>
      </c>
      <c r="E132" s="24">
        <v>3500000</v>
      </c>
      <c r="F132" s="22"/>
      <c r="G132" s="27">
        <v>3500000</v>
      </c>
    </row>
    <row r="133" spans="1:7" ht="18.75">
      <c r="A133" s="65" t="s">
        <v>88</v>
      </c>
      <c r="B133" s="15" t="s">
        <v>90</v>
      </c>
      <c r="C133" s="16"/>
      <c r="D133" s="16"/>
      <c r="E133" s="18">
        <f>E134</f>
        <v>370000</v>
      </c>
      <c r="F133" s="16"/>
      <c r="G133" s="18">
        <f>G134</f>
        <v>370000</v>
      </c>
    </row>
    <row r="134" spans="1:7" ht="18.75">
      <c r="A134" s="71" t="s">
        <v>89</v>
      </c>
      <c r="B134" s="36" t="s">
        <v>90</v>
      </c>
      <c r="C134" s="36"/>
      <c r="D134" s="36"/>
      <c r="E134" s="27">
        <f>E135</f>
        <v>370000</v>
      </c>
      <c r="F134" s="36"/>
      <c r="G134" s="27">
        <f>G135</f>
        <v>370000</v>
      </c>
    </row>
    <row r="135" spans="1:7" ht="56.25">
      <c r="A135" s="64" t="s">
        <v>91</v>
      </c>
      <c r="B135" s="36" t="s">
        <v>90</v>
      </c>
      <c r="C135" s="36" t="s">
        <v>92</v>
      </c>
      <c r="D135" s="36"/>
      <c r="E135" s="27">
        <f>E136+E139</f>
        <v>370000</v>
      </c>
      <c r="F135" s="36"/>
      <c r="G135" s="27">
        <f>G136+G139</f>
        <v>370000</v>
      </c>
    </row>
    <row r="136" spans="1:7" ht="37.5">
      <c r="A136" s="64" t="s">
        <v>93</v>
      </c>
      <c r="B136" s="37" t="s">
        <v>90</v>
      </c>
      <c r="C136" s="37" t="s">
        <v>94</v>
      </c>
      <c r="D136" s="37"/>
      <c r="E136" s="30">
        <f>E137+E138</f>
        <v>250000</v>
      </c>
      <c r="F136" s="37"/>
      <c r="G136" s="30">
        <f>G137+G138</f>
        <v>250000</v>
      </c>
    </row>
    <row r="137" spans="1:7" ht="37.5">
      <c r="A137" s="68" t="s">
        <v>95</v>
      </c>
      <c r="B137" s="36" t="s">
        <v>90</v>
      </c>
      <c r="C137" s="36" t="s">
        <v>96</v>
      </c>
      <c r="D137" s="22">
        <v>360</v>
      </c>
      <c r="E137" s="22">
        <v>0</v>
      </c>
      <c r="F137" s="22"/>
      <c r="G137" s="27">
        <v>0</v>
      </c>
    </row>
    <row r="138" spans="1:7" ht="37.5">
      <c r="A138" s="68" t="s">
        <v>97</v>
      </c>
      <c r="B138" s="36" t="s">
        <v>90</v>
      </c>
      <c r="C138" s="36" t="s">
        <v>98</v>
      </c>
      <c r="D138" s="22">
        <v>320</v>
      </c>
      <c r="E138" s="24">
        <v>250000</v>
      </c>
      <c r="F138" s="22"/>
      <c r="G138" s="27">
        <v>250000</v>
      </c>
    </row>
    <row r="139" spans="1:7" ht="187.5">
      <c r="A139" s="64" t="s">
        <v>99</v>
      </c>
      <c r="B139" s="37" t="s">
        <v>90</v>
      </c>
      <c r="C139" s="37" t="s">
        <v>157</v>
      </c>
      <c r="D139" s="29"/>
      <c r="E139" s="30">
        <f>E140</f>
        <v>120000</v>
      </c>
      <c r="F139" s="29"/>
      <c r="G139" s="30">
        <f>G140</f>
        <v>120000</v>
      </c>
    </row>
    <row r="140" spans="1:7" ht="18.75">
      <c r="A140" s="71" t="s">
        <v>86</v>
      </c>
      <c r="B140" s="36" t="s">
        <v>90</v>
      </c>
      <c r="C140" s="36" t="s">
        <v>157</v>
      </c>
      <c r="D140" s="22">
        <v>500</v>
      </c>
      <c r="E140" s="24">
        <v>120000</v>
      </c>
      <c r="F140" s="22"/>
      <c r="G140" s="27">
        <f>G141</f>
        <v>120000</v>
      </c>
    </row>
    <row r="141" spans="1:7" ht="37.5">
      <c r="A141" s="71" t="s">
        <v>100</v>
      </c>
      <c r="B141" s="36" t="s">
        <v>90</v>
      </c>
      <c r="C141" s="36" t="s">
        <v>157</v>
      </c>
      <c r="D141" s="22">
        <v>540</v>
      </c>
      <c r="E141" s="24">
        <v>120000</v>
      </c>
      <c r="F141" s="22"/>
      <c r="G141" s="27">
        <v>120000</v>
      </c>
    </row>
    <row r="142" spans="1:7" ht="18.75">
      <c r="A142" s="65" t="s">
        <v>101</v>
      </c>
      <c r="B142" s="15" t="s">
        <v>108</v>
      </c>
      <c r="C142" s="16"/>
      <c r="D142" s="16"/>
      <c r="E142" s="18">
        <f>E143</f>
        <v>5000</v>
      </c>
      <c r="F142" s="16"/>
      <c r="G142" s="18">
        <f>G143</f>
        <v>5000</v>
      </c>
    </row>
    <row r="143" spans="1:7" ht="18.75">
      <c r="A143" s="71" t="s">
        <v>101</v>
      </c>
      <c r="B143" s="36" t="s">
        <v>108</v>
      </c>
      <c r="C143" s="36" t="s">
        <v>102</v>
      </c>
      <c r="D143" s="36"/>
      <c r="E143" s="27">
        <v>5000</v>
      </c>
      <c r="F143" s="36"/>
      <c r="G143" s="27">
        <f>G144</f>
        <v>5000</v>
      </c>
    </row>
    <row r="144" spans="1:7" ht="37.5">
      <c r="A144" s="68" t="s">
        <v>103</v>
      </c>
      <c r="B144" s="36" t="s">
        <v>108</v>
      </c>
      <c r="C144" s="22" t="s">
        <v>104</v>
      </c>
      <c r="D144" s="22"/>
      <c r="E144" s="27">
        <v>5000</v>
      </c>
      <c r="F144" s="22"/>
      <c r="G144" s="27">
        <f>G145</f>
        <v>5000</v>
      </c>
    </row>
    <row r="145" spans="1:7" ht="131.25">
      <c r="A145" s="64" t="s">
        <v>105</v>
      </c>
      <c r="B145" s="37" t="s">
        <v>108</v>
      </c>
      <c r="C145" s="29" t="s">
        <v>106</v>
      </c>
      <c r="D145" s="29"/>
      <c r="E145" s="27">
        <v>5000</v>
      </c>
      <c r="F145" s="29"/>
      <c r="G145" s="27">
        <f t="shared" ref="G145:G146" si="12">G146</f>
        <v>5000</v>
      </c>
    </row>
    <row r="146" spans="1:7" ht="18.75">
      <c r="A146" s="71" t="s">
        <v>86</v>
      </c>
      <c r="B146" s="36" t="s">
        <v>108</v>
      </c>
      <c r="C146" s="22" t="s">
        <v>106</v>
      </c>
      <c r="D146" s="22">
        <v>500</v>
      </c>
      <c r="E146" s="27">
        <v>5000</v>
      </c>
      <c r="F146" s="22"/>
      <c r="G146" s="27">
        <f t="shared" si="12"/>
        <v>5000</v>
      </c>
    </row>
    <row r="147" spans="1:7" ht="37.5">
      <c r="A147" s="71" t="s">
        <v>87</v>
      </c>
      <c r="B147" s="36" t="s">
        <v>108</v>
      </c>
      <c r="C147" s="22" t="s">
        <v>106</v>
      </c>
      <c r="D147" s="36">
        <v>540</v>
      </c>
      <c r="E147" s="27">
        <v>5000</v>
      </c>
      <c r="F147" s="36"/>
      <c r="G147" s="27">
        <v>5000</v>
      </c>
    </row>
  </sheetData>
  <mergeCells count="10">
    <mergeCell ref="D1:G1"/>
    <mergeCell ref="D2:G2"/>
    <mergeCell ref="A4:G4"/>
    <mergeCell ref="A6:A8"/>
    <mergeCell ref="B6:B8"/>
    <mergeCell ref="C6:C8"/>
    <mergeCell ref="D6:D8"/>
    <mergeCell ref="E6:E8"/>
    <mergeCell ref="F6:F8"/>
    <mergeCell ref="G6:G8"/>
  </mergeCells>
  <pageMargins left="0.39370078740157483" right="0.19685039370078741" top="0.47244094488188981" bottom="0.51181102362204722" header="0.19685039370078741" footer="0.19685039370078741"/>
  <pageSetup paperSize="9" scale="60" fitToHeight="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F147"/>
  <sheetViews>
    <sheetView tabSelected="1" view="pageBreakPreview" zoomScale="60" workbookViewId="0">
      <selection activeCell="C2" sqref="C2:F2"/>
    </sheetView>
  </sheetViews>
  <sheetFormatPr defaultColWidth="9.140625" defaultRowHeight="14.25"/>
  <cols>
    <col min="1" max="1" width="57.5703125" style="1" customWidth="1"/>
    <col min="2" max="2" width="20.28515625" style="2" customWidth="1"/>
    <col min="3" max="3" width="14.85546875" style="2" customWidth="1"/>
    <col min="4" max="4" width="17.7109375" style="2" customWidth="1"/>
    <col min="5" max="5" width="17.5703125" style="2" customWidth="1"/>
    <col min="6" max="6" width="23.7109375" style="3" customWidth="1"/>
    <col min="7" max="16384" width="9.140625" style="1"/>
  </cols>
  <sheetData>
    <row r="1" spans="1:6" ht="153.75" customHeight="1">
      <c r="A1" s="133"/>
      <c r="B1" s="133"/>
      <c r="C1" s="149" t="s">
        <v>215</v>
      </c>
      <c r="D1" s="149"/>
      <c r="E1" s="149"/>
      <c r="F1" s="149"/>
    </row>
    <row r="2" spans="1:6" ht="24.75" customHeight="1">
      <c r="A2" s="133"/>
      <c r="B2" s="133"/>
      <c r="C2" s="149" t="s">
        <v>216</v>
      </c>
      <c r="D2" s="149"/>
      <c r="E2" s="149"/>
      <c r="F2" s="149"/>
    </row>
    <row r="3" spans="1:6" ht="18.75" customHeight="1">
      <c r="A3" s="133"/>
      <c r="B3" s="133"/>
      <c r="C3" s="134"/>
      <c r="D3" s="134"/>
      <c r="E3" s="134"/>
      <c r="F3" s="134"/>
    </row>
    <row r="4" spans="1:6" ht="62.25" customHeight="1">
      <c r="A4" s="142" t="s">
        <v>158</v>
      </c>
      <c r="B4" s="143"/>
      <c r="C4" s="143"/>
      <c r="D4" s="143"/>
      <c r="E4" s="143"/>
      <c r="F4" s="143"/>
    </row>
    <row r="5" spans="1:6" ht="24.75" customHeight="1">
      <c r="A5" s="9"/>
      <c r="B5" s="9"/>
      <c r="C5" s="9"/>
      <c r="D5" s="9"/>
      <c r="E5" s="9"/>
      <c r="F5" s="135" t="s">
        <v>209</v>
      </c>
    </row>
    <row r="6" spans="1:6" ht="33" customHeight="1">
      <c r="A6" s="145" t="s">
        <v>0</v>
      </c>
      <c r="B6" s="145" t="s">
        <v>3</v>
      </c>
      <c r="C6" s="145" t="s">
        <v>4</v>
      </c>
      <c r="D6" s="146" t="s">
        <v>121</v>
      </c>
      <c r="E6" s="146" t="s">
        <v>122</v>
      </c>
      <c r="F6" s="144" t="s">
        <v>123</v>
      </c>
    </row>
    <row r="7" spans="1:6" ht="33" customHeight="1">
      <c r="A7" s="145"/>
      <c r="B7" s="145"/>
      <c r="C7" s="145"/>
      <c r="D7" s="147"/>
      <c r="E7" s="147"/>
      <c r="F7" s="144"/>
    </row>
    <row r="8" spans="1:6" ht="21" customHeight="1">
      <c r="A8" s="145"/>
      <c r="B8" s="145"/>
      <c r="C8" s="145"/>
      <c r="D8" s="148"/>
      <c r="E8" s="148"/>
      <c r="F8" s="144"/>
    </row>
    <row r="9" spans="1:6" ht="18.75" hidden="1">
      <c r="A9" s="10">
        <v>1</v>
      </c>
      <c r="B9" s="10">
        <v>4</v>
      </c>
      <c r="C9" s="10">
        <v>5</v>
      </c>
      <c r="D9" s="10"/>
      <c r="E9" s="10"/>
      <c r="F9" s="11">
        <v>6</v>
      </c>
    </row>
    <row r="10" spans="1:6" ht="56.25">
      <c r="A10" s="64" t="s">
        <v>5</v>
      </c>
      <c r="B10" s="13"/>
      <c r="C10" s="13"/>
      <c r="D10" s="14">
        <f>D11+D51+D59+D71+D83+D121+D127+D133+D142</f>
        <v>18895096.539999999</v>
      </c>
      <c r="E10" s="14">
        <f>E18+E37+E43+E51+E59+E71+E83</f>
        <v>70995.950000000012</v>
      </c>
      <c r="F10" s="14">
        <f t="shared" ref="F10" si="0">F11+F51+F59+F71+F83+F121+F127+F133+F142</f>
        <v>18966092.490000002</v>
      </c>
    </row>
    <row r="11" spans="1:6" ht="18.75">
      <c r="A11" s="65" t="s">
        <v>6</v>
      </c>
      <c r="B11" s="16"/>
      <c r="C11" s="16"/>
      <c r="D11" s="17">
        <v>5968548</v>
      </c>
      <c r="E11" s="17">
        <f>D11-F11</f>
        <v>0</v>
      </c>
      <c r="F11" s="18">
        <v>5968548</v>
      </c>
    </row>
    <row r="12" spans="1:6" ht="98.25" customHeight="1">
      <c r="A12" s="66" t="s">
        <v>8</v>
      </c>
      <c r="B12" s="20"/>
      <c r="C12" s="20"/>
      <c r="D12" s="21">
        <v>192000</v>
      </c>
      <c r="E12" s="20"/>
      <c r="F12" s="21">
        <f>F13</f>
        <v>192000</v>
      </c>
    </row>
    <row r="13" spans="1:6" ht="75">
      <c r="A13" s="64" t="s">
        <v>10</v>
      </c>
      <c r="B13" s="22" t="s">
        <v>11</v>
      </c>
      <c r="C13" s="22"/>
      <c r="D13" s="23">
        <v>192000</v>
      </c>
      <c r="E13" s="22"/>
      <c r="F13" s="24">
        <v>192000</v>
      </c>
    </row>
    <row r="14" spans="1:6" ht="56.25">
      <c r="A14" s="67" t="s">
        <v>12</v>
      </c>
      <c r="B14" s="22" t="s">
        <v>13</v>
      </c>
      <c r="C14" s="22"/>
      <c r="D14" s="23">
        <v>192000</v>
      </c>
      <c r="E14" s="22"/>
      <c r="F14" s="24">
        <v>192000</v>
      </c>
    </row>
    <row r="15" spans="1:6" ht="37.5">
      <c r="A15" s="68" t="s">
        <v>14</v>
      </c>
      <c r="B15" s="22" t="s">
        <v>15</v>
      </c>
      <c r="C15" s="22"/>
      <c r="D15" s="23">
        <v>192000</v>
      </c>
      <c r="E15" s="22"/>
      <c r="F15" s="24">
        <v>192000</v>
      </c>
    </row>
    <row r="16" spans="1:6" ht="112.5">
      <c r="A16" s="68" t="s">
        <v>16</v>
      </c>
      <c r="B16" s="22" t="s">
        <v>15</v>
      </c>
      <c r="C16" s="22">
        <v>100</v>
      </c>
      <c r="D16" s="23">
        <v>192000</v>
      </c>
      <c r="E16" s="22"/>
      <c r="F16" s="24">
        <v>192000</v>
      </c>
    </row>
    <row r="17" spans="1:6" ht="37.5">
      <c r="A17" s="68" t="s">
        <v>17</v>
      </c>
      <c r="B17" s="22" t="s">
        <v>15</v>
      </c>
      <c r="C17" s="22">
        <v>123</v>
      </c>
      <c r="D17" s="23">
        <v>192000</v>
      </c>
      <c r="E17" s="22"/>
      <c r="F17" s="24">
        <v>192000</v>
      </c>
    </row>
    <row r="18" spans="1:6" ht="105" customHeight="1">
      <c r="A18" s="69" t="s">
        <v>18</v>
      </c>
      <c r="B18" s="25"/>
      <c r="C18" s="25"/>
      <c r="D18" s="26">
        <f>D19</f>
        <v>5723048</v>
      </c>
      <c r="E18" s="26">
        <f>F18-D18</f>
        <v>-9700</v>
      </c>
      <c r="F18" s="26">
        <f>F19</f>
        <v>5713348</v>
      </c>
    </row>
    <row r="19" spans="1:6" ht="75">
      <c r="A19" s="64" t="s">
        <v>10</v>
      </c>
      <c r="B19" s="22" t="s">
        <v>11</v>
      </c>
      <c r="C19" s="22"/>
      <c r="D19" s="27">
        <f>D21+D32</f>
        <v>5723048</v>
      </c>
      <c r="E19" s="22"/>
      <c r="F19" s="27">
        <f>F21+F32</f>
        <v>5713348</v>
      </c>
    </row>
    <row r="20" spans="1:6" ht="75">
      <c r="A20" s="67" t="s">
        <v>21</v>
      </c>
      <c r="B20" s="22" t="s">
        <v>13</v>
      </c>
      <c r="C20" s="22"/>
      <c r="D20" s="27">
        <f>D21+D32</f>
        <v>5723048</v>
      </c>
      <c r="E20" s="22"/>
      <c r="F20" s="27">
        <f>F21+F32</f>
        <v>5713348</v>
      </c>
    </row>
    <row r="21" spans="1:6" ht="18.75">
      <c r="A21" s="70" t="s">
        <v>22</v>
      </c>
      <c r="B21" s="29" t="s">
        <v>23</v>
      </c>
      <c r="C21" s="29"/>
      <c r="D21" s="30">
        <f>D22+D25+D28+D30</f>
        <v>5097506</v>
      </c>
      <c r="E21" s="30">
        <f>E22+E25+E28+E30</f>
        <v>54659.409999999974</v>
      </c>
      <c r="F21" s="30">
        <f>F22+F25+F28+F30</f>
        <v>5152165.41</v>
      </c>
    </row>
    <row r="22" spans="1:6" ht="37.5">
      <c r="A22" s="68" t="s">
        <v>17</v>
      </c>
      <c r="B22" s="29" t="s">
        <v>111</v>
      </c>
      <c r="C22" s="29">
        <v>120</v>
      </c>
      <c r="D22" s="30">
        <f>D23+D24</f>
        <v>1211870</v>
      </c>
      <c r="E22" s="30">
        <f>E23+E24</f>
        <v>64359.409999999974</v>
      </c>
      <c r="F22" s="30">
        <f>F23+F24</f>
        <v>1276229.4099999999</v>
      </c>
    </row>
    <row r="23" spans="1:6" ht="18.75">
      <c r="A23" s="68" t="s">
        <v>112</v>
      </c>
      <c r="B23" s="22" t="s">
        <v>111</v>
      </c>
      <c r="C23" s="22">
        <v>121</v>
      </c>
      <c r="D23" s="24">
        <v>930776</v>
      </c>
      <c r="E23" s="24">
        <f>F23-D23</f>
        <v>50368.209999999963</v>
      </c>
      <c r="F23" s="27">
        <v>981144.21</v>
      </c>
    </row>
    <row r="24" spans="1:6" ht="18.75">
      <c r="A24" s="68" t="s">
        <v>113</v>
      </c>
      <c r="B24" s="22" t="s">
        <v>111</v>
      </c>
      <c r="C24" s="22">
        <v>129</v>
      </c>
      <c r="D24" s="24">
        <v>281094</v>
      </c>
      <c r="E24" s="24">
        <f>F24-D24</f>
        <v>13991.200000000012</v>
      </c>
      <c r="F24" s="27">
        <v>295085.2</v>
      </c>
    </row>
    <row r="25" spans="1:6" ht="37.5">
      <c r="A25" s="68" t="s">
        <v>17</v>
      </c>
      <c r="B25" s="29" t="s">
        <v>114</v>
      </c>
      <c r="C25" s="29">
        <v>120</v>
      </c>
      <c r="D25" s="14">
        <f>D26+D27</f>
        <v>2593397</v>
      </c>
      <c r="E25" s="24"/>
      <c r="F25" s="14">
        <f>F26+F27</f>
        <v>2593397</v>
      </c>
    </row>
    <row r="26" spans="1:6" ht="18.75">
      <c r="A26" s="68" t="s">
        <v>115</v>
      </c>
      <c r="B26" s="22" t="s">
        <v>114</v>
      </c>
      <c r="C26" s="22">
        <v>121</v>
      </c>
      <c r="D26" s="24">
        <v>1991856</v>
      </c>
      <c r="E26" s="24"/>
      <c r="F26" s="24">
        <v>1991856</v>
      </c>
    </row>
    <row r="27" spans="1:6" ht="18.75">
      <c r="A27" s="68" t="s">
        <v>113</v>
      </c>
      <c r="B27" s="22" t="s">
        <v>114</v>
      </c>
      <c r="C27" s="22">
        <v>129</v>
      </c>
      <c r="D27" s="24">
        <v>601541</v>
      </c>
      <c r="E27" s="24"/>
      <c r="F27" s="24">
        <v>601541</v>
      </c>
    </row>
    <row r="28" spans="1:6" ht="37.5">
      <c r="A28" s="70" t="s">
        <v>24</v>
      </c>
      <c r="B28" s="29" t="s">
        <v>23</v>
      </c>
      <c r="C28" s="29">
        <v>200</v>
      </c>
      <c r="D28" s="30">
        <f>D29</f>
        <v>1289239</v>
      </c>
      <c r="E28" s="31">
        <f t="shared" ref="E28:E36" si="1">F28-D28</f>
        <v>-10700</v>
      </c>
      <c r="F28" s="30">
        <f>F29</f>
        <v>1278539</v>
      </c>
    </row>
    <row r="29" spans="1:6" ht="56.25">
      <c r="A29" s="68" t="s">
        <v>25</v>
      </c>
      <c r="B29" s="22" t="s">
        <v>23</v>
      </c>
      <c r="C29" s="22">
        <v>240</v>
      </c>
      <c r="D29" s="24">
        <v>1289239</v>
      </c>
      <c r="E29" s="24">
        <f t="shared" si="1"/>
        <v>-10700</v>
      </c>
      <c r="F29" s="27">
        <v>1278539</v>
      </c>
    </row>
    <row r="30" spans="1:6" ht="18.75">
      <c r="A30" s="70" t="s">
        <v>26</v>
      </c>
      <c r="B30" s="29" t="s">
        <v>23</v>
      </c>
      <c r="C30" s="29">
        <v>800</v>
      </c>
      <c r="D30" s="30">
        <f>D31</f>
        <v>3000</v>
      </c>
      <c r="E30" s="24">
        <f t="shared" si="1"/>
        <v>1000</v>
      </c>
      <c r="F30" s="30">
        <f>F31</f>
        <v>4000</v>
      </c>
    </row>
    <row r="31" spans="1:6" ht="18.75">
      <c r="A31" s="68" t="s">
        <v>110</v>
      </c>
      <c r="B31" s="22" t="s">
        <v>23</v>
      </c>
      <c r="C31" s="22">
        <v>850</v>
      </c>
      <c r="D31" s="24">
        <v>3000</v>
      </c>
      <c r="E31" s="24">
        <f t="shared" si="1"/>
        <v>1000</v>
      </c>
      <c r="F31" s="27">
        <v>4000</v>
      </c>
    </row>
    <row r="32" spans="1:6" ht="56.25">
      <c r="A32" s="70" t="s">
        <v>27</v>
      </c>
      <c r="B32" s="29" t="s">
        <v>28</v>
      </c>
      <c r="C32" s="29"/>
      <c r="D32" s="30">
        <f>D33</f>
        <v>625542</v>
      </c>
      <c r="E32" s="31">
        <f t="shared" si="1"/>
        <v>-64359.410000000033</v>
      </c>
      <c r="F32" s="30">
        <f>F33</f>
        <v>561182.59</v>
      </c>
    </row>
    <row r="33" spans="1:6" ht="112.5">
      <c r="A33" s="68" t="s">
        <v>16</v>
      </c>
      <c r="B33" s="22" t="s">
        <v>28</v>
      </c>
      <c r="C33" s="22">
        <v>100</v>
      </c>
      <c r="D33" s="27">
        <f>D34</f>
        <v>625542</v>
      </c>
      <c r="E33" s="24">
        <f t="shared" si="1"/>
        <v>-64359.410000000033</v>
      </c>
      <c r="F33" s="27">
        <f>F34</f>
        <v>561182.59</v>
      </c>
    </row>
    <row r="34" spans="1:6" ht="37.5">
      <c r="A34" s="68" t="s">
        <v>17</v>
      </c>
      <c r="B34" s="22" t="s">
        <v>28</v>
      </c>
      <c r="C34" s="22">
        <v>120</v>
      </c>
      <c r="D34" s="27">
        <f>D35+D36</f>
        <v>625542</v>
      </c>
      <c r="E34" s="24">
        <f t="shared" si="1"/>
        <v>-64359.410000000033</v>
      </c>
      <c r="F34" s="27">
        <f>F35+F36</f>
        <v>561182.59</v>
      </c>
    </row>
    <row r="35" spans="1:6" ht="18.75">
      <c r="A35" s="68" t="s">
        <v>116</v>
      </c>
      <c r="B35" s="22" t="s">
        <v>28</v>
      </c>
      <c r="C35" s="22">
        <v>121</v>
      </c>
      <c r="D35" s="22">
        <v>480447</v>
      </c>
      <c r="E35" s="24">
        <f t="shared" si="1"/>
        <v>-50368.210000000021</v>
      </c>
      <c r="F35" s="27">
        <v>430078.79</v>
      </c>
    </row>
    <row r="36" spans="1:6" ht="18.75">
      <c r="A36" s="68" t="s">
        <v>113</v>
      </c>
      <c r="B36" s="22" t="s">
        <v>28</v>
      </c>
      <c r="C36" s="22">
        <v>129</v>
      </c>
      <c r="D36" s="22">
        <v>145095</v>
      </c>
      <c r="E36" s="24">
        <f t="shared" si="1"/>
        <v>-13991.200000000012</v>
      </c>
      <c r="F36" s="27">
        <v>131103.79999999999</v>
      </c>
    </row>
    <row r="37" spans="1:6" ht="18.75">
      <c r="A37" s="66" t="s">
        <v>29</v>
      </c>
      <c r="B37" s="20"/>
      <c r="C37" s="20"/>
      <c r="D37" s="26">
        <f>D38</f>
        <v>12500</v>
      </c>
      <c r="E37" s="20"/>
      <c r="F37" s="26">
        <f>F38</f>
        <v>12500</v>
      </c>
    </row>
    <row r="38" spans="1:6" ht="75">
      <c r="A38" s="64" t="s">
        <v>124</v>
      </c>
      <c r="B38" s="22" t="s">
        <v>11</v>
      </c>
      <c r="C38" s="22"/>
      <c r="D38" s="27">
        <v>12500</v>
      </c>
      <c r="E38" s="22"/>
      <c r="F38" s="27">
        <v>12500</v>
      </c>
    </row>
    <row r="39" spans="1:6" ht="75">
      <c r="A39" s="67" t="s">
        <v>32</v>
      </c>
      <c r="B39" s="22" t="s">
        <v>13</v>
      </c>
      <c r="C39" s="22"/>
      <c r="D39" s="27">
        <v>12500</v>
      </c>
      <c r="E39" s="22"/>
      <c r="F39" s="27">
        <v>12500</v>
      </c>
    </row>
    <row r="40" spans="1:6" ht="19.5">
      <c r="A40" s="70" t="s">
        <v>33</v>
      </c>
      <c r="B40" s="33" t="s">
        <v>125</v>
      </c>
      <c r="C40" s="33"/>
      <c r="D40" s="27">
        <v>12500</v>
      </c>
      <c r="E40" s="33"/>
      <c r="F40" s="27">
        <v>12500</v>
      </c>
    </row>
    <row r="41" spans="1:6" ht="18.75">
      <c r="A41" s="68" t="s">
        <v>35</v>
      </c>
      <c r="B41" s="22" t="s">
        <v>125</v>
      </c>
      <c r="C41" s="22">
        <v>800</v>
      </c>
      <c r="D41" s="27">
        <v>12500</v>
      </c>
      <c r="E41" s="22"/>
      <c r="F41" s="27">
        <v>12500</v>
      </c>
    </row>
    <row r="42" spans="1:6" ht="21" customHeight="1">
      <c r="A42" s="68" t="s">
        <v>36</v>
      </c>
      <c r="B42" s="22" t="s">
        <v>125</v>
      </c>
      <c r="C42" s="22">
        <v>870</v>
      </c>
      <c r="D42" s="27">
        <v>12500</v>
      </c>
      <c r="E42" s="22"/>
      <c r="F42" s="27">
        <v>12500</v>
      </c>
    </row>
    <row r="43" spans="1:6" ht="18.75">
      <c r="A43" s="69" t="s">
        <v>37</v>
      </c>
      <c r="B43" s="25"/>
      <c r="C43" s="25"/>
      <c r="D43" s="26">
        <f>D44</f>
        <v>41000</v>
      </c>
      <c r="E43" s="26">
        <f>E44</f>
        <v>9700</v>
      </c>
      <c r="F43" s="26">
        <f>F44</f>
        <v>50700</v>
      </c>
    </row>
    <row r="44" spans="1:6" ht="75">
      <c r="A44" s="64" t="s">
        <v>10</v>
      </c>
      <c r="B44" s="22" t="s">
        <v>11</v>
      </c>
      <c r="C44" s="22"/>
      <c r="D44" s="24">
        <v>41000</v>
      </c>
      <c r="E44" s="24">
        <f>F44-D44</f>
        <v>9700</v>
      </c>
      <c r="F44" s="27">
        <v>50700</v>
      </c>
    </row>
    <row r="45" spans="1:6" ht="123.75" customHeight="1">
      <c r="A45" s="67" t="s">
        <v>40</v>
      </c>
      <c r="B45" s="22" t="s">
        <v>13</v>
      </c>
      <c r="C45" s="22"/>
      <c r="D45" s="24">
        <v>41000</v>
      </c>
      <c r="E45" s="24">
        <f>F45-D45</f>
        <v>9700</v>
      </c>
      <c r="F45" s="27">
        <v>50700</v>
      </c>
    </row>
    <row r="46" spans="1:6" ht="56.25">
      <c r="A46" s="68" t="s">
        <v>41</v>
      </c>
      <c r="B46" s="22" t="s">
        <v>42</v>
      </c>
      <c r="C46" s="22"/>
      <c r="D46" s="24">
        <v>41000</v>
      </c>
      <c r="E46" s="24">
        <f>F46-D46</f>
        <v>9700</v>
      </c>
      <c r="F46" s="27">
        <v>50700</v>
      </c>
    </row>
    <row r="47" spans="1:6" ht="37.5">
      <c r="A47" s="68" t="s">
        <v>24</v>
      </c>
      <c r="B47" s="22" t="s">
        <v>42</v>
      </c>
      <c r="C47" s="22">
        <v>200</v>
      </c>
      <c r="D47" s="24">
        <v>39000</v>
      </c>
      <c r="E47" s="24">
        <f>F47-D47</f>
        <v>9700</v>
      </c>
      <c r="F47" s="27">
        <v>48700</v>
      </c>
    </row>
    <row r="48" spans="1:6" ht="56.25">
      <c r="A48" s="68" t="s">
        <v>25</v>
      </c>
      <c r="B48" s="22" t="s">
        <v>42</v>
      </c>
      <c r="C48" s="22">
        <v>240</v>
      </c>
      <c r="D48" s="24">
        <v>39000</v>
      </c>
      <c r="E48" s="24">
        <f>F48-D48</f>
        <v>9700</v>
      </c>
      <c r="F48" s="27">
        <v>48700</v>
      </c>
    </row>
    <row r="49" spans="1:6" ht="18.75">
      <c r="A49" s="68" t="s">
        <v>26</v>
      </c>
      <c r="B49" s="22" t="s">
        <v>42</v>
      </c>
      <c r="C49" s="22">
        <v>850</v>
      </c>
      <c r="D49" s="24">
        <v>2000</v>
      </c>
      <c r="E49" s="24">
        <f t="shared" ref="E49:E58" si="2">F49-D49</f>
        <v>0</v>
      </c>
      <c r="F49" s="27">
        <v>2000</v>
      </c>
    </row>
    <row r="50" spans="1:6" ht="18.75">
      <c r="A50" s="68" t="s">
        <v>110</v>
      </c>
      <c r="B50" s="22" t="s">
        <v>42</v>
      </c>
      <c r="C50" s="22">
        <v>853</v>
      </c>
      <c r="D50" s="24">
        <v>2000</v>
      </c>
      <c r="E50" s="24">
        <f t="shared" si="2"/>
        <v>0</v>
      </c>
      <c r="F50" s="27">
        <v>2000</v>
      </c>
    </row>
    <row r="51" spans="1:6" ht="21.75" customHeight="1">
      <c r="A51" s="65" t="s">
        <v>43</v>
      </c>
      <c r="B51" s="16"/>
      <c r="C51" s="16"/>
      <c r="D51" s="18">
        <f>D52</f>
        <v>109468</v>
      </c>
      <c r="E51" s="35">
        <f t="shared" si="2"/>
        <v>745</v>
      </c>
      <c r="F51" s="18">
        <f>F52</f>
        <v>110213</v>
      </c>
    </row>
    <row r="52" spans="1:6" ht="21" customHeight="1">
      <c r="A52" s="71" t="s">
        <v>45</v>
      </c>
      <c r="B52" s="22" t="s">
        <v>47</v>
      </c>
      <c r="C52" s="36"/>
      <c r="D52" s="27">
        <f>D53</f>
        <v>109468</v>
      </c>
      <c r="E52" s="24">
        <f t="shared" si="2"/>
        <v>745</v>
      </c>
      <c r="F52" s="27">
        <f>F53</f>
        <v>110213</v>
      </c>
    </row>
    <row r="53" spans="1:6" ht="37.5">
      <c r="A53" s="72" t="s">
        <v>48</v>
      </c>
      <c r="B53" s="22" t="s">
        <v>50</v>
      </c>
      <c r="C53" s="36"/>
      <c r="D53" s="27">
        <f>D54</f>
        <v>109468</v>
      </c>
      <c r="E53" s="24">
        <f t="shared" si="2"/>
        <v>745</v>
      </c>
      <c r="F53" s="27">
        <f>F54</f>
        <v>110213</v>
      </c>
    </row>
    <row r="54" spans="1:6" ht="56.25">
      <c r="A54" s="70" t="s">
        <v>51</v>
      </c>
      <c r="B54" s="29" t="s">
        <v>52</v>
      </c>
      <c r="C54" s="37"/>
      <c r="D54" s="30">
        <f>D55+D58</f>
        <v>109468</v>
      </c>
      <c r="E54" s="24">
        <f t="shared" si="2"/>
        <v>745</v>
      </c>
      <c r="F54" s="30">
        <f>F55+F58</f>
        <v>110213</v>
      </c>
    </row>
    <row r="55" spans="1:6" ht="112.5">
      <c r="A55" s="71" t="s">
        <v>53</v>
      </c>
      <c r="B55" s="22" t="s">
        <v>52</v>
      </c>
      <c r="C55" s="36">
        <v>100</v>
      </c>
      <c r="D55" s="27">
        <f>D56+D57</f>
        <v>98759</v>
      </c>
      <c r="E55" s="24">
        <f t="shared" si="2"/>
        <v>380.20999999999185</v>
      </c>
      <c r="F55" s="27">
        <f>F56+F57</f>
        <v>99139.209999999992</v>
      </c>
    </row>
    <row r="56" spans="1:6" ht="37.5">
      <c r="A56" s="68" t="s">
        <v>17</v>
      </c>
      <c r="B56" s="22" t="s">
        <v>52</v>
      </c>
      <c r="C56" s="36">
        <v>120</v>
      </c>
      <c r="D56" s="38">
        <v>75852</v>
      </c>
      <c r="E56" s="24">
        <f t="shared" si="2"/>
        <v>291.72999999999593</v>
      </c>
      <c r="F56" s="27">
        <v>76143.73</v>
      </c>
    </row>
    <row r="57" spans="1:6" ht="37.5">
      <c r="A57" s="68" t="s">
        <v>24</v>
      </c>
      <c r="B57" s="22" t="s">
        <v>52</v>
      </c>
      <c r="C57" s="36">
        <v>200</v>
      </c>
      <c r="D57" s="38">
        <v>22907</v>
      </c>
      <c r="E57" s="24">
        <f t="shared" si="2"/>
        <v>88.479999999999563</v>
      </c>
      <c r="F57" s="27">
        <v>22995.48</v>
      </c>
    </row>
    <row r="58" spans="1:6" ht="56.25">
      <c r="A58" s="68" t="s">
        <v>25</v>
      </c>
      <c r="B58" s="22" t="s">
        <v>52</v>
      </c>
      <c r="C58" s="36">
        <v>240</v>
      </c>
      <c r="D58" s="38">
        <v>10709</v>
      </c>
      <c r="E58" s="24">
        <f t="shared" si="2"/>
        <v>364.79000000000087</v>
      </c>
      <c r="F58" s="27">
        <v>11073.79</v>
      </c>
    </row>
    <row r="59" spans="1:6" ht="37.5">
      <c r="A59" s="65" t="s">
        <v>54</v>
      </c>
      <c r="B59" s="16"/>
      <c r="C59" s="16"/>
      <c r="D59" s="18">
        <f>D60</f>
        <v>440000</v>
      </c>
      <c r="E59" s="16"/>
      <c r="F59" s="18">
        <f>F60</f>
        <v>440000</v>
      </c>
    </row>
    <row r="60" spans="1:6" ht="75">
      <c r="A60" s="70" t="s">
        <v>56</v>
      </c>
      <c r="B60" s="36"/>
      <c r="C60" s="36"/>
      <c r="D60" s="27">
        <f>D61</f>
        <v>440000</v>
      </c>
      <c r="E60" s="36"/>
      <c r="F60" s="27">
        <f>F61</f>
        <v>440000</v>
      </c>
    </row>
    <row r="61" spans="1:6" ht="56.25">
      <c r="A61" s="64" t="s">
        <v>58</v>
      </c>
      <c r="B61" s="36" t="s">
        <v>59</v>
      </c>
      <c r="C61" s="36"/>
      <c r="D61" s="27">
        <f>D62+D65+D68</f>
        <v>440000</v>
      </c>
      <c r="E61" s="36"/>
      <c r="F61" s="27">
        <f>F62+F65+F68</f>
        <v>440000</v>
      </c>
    </row>
    <row r="62" spans="1:6" ht="75">
      <c r="A62" s="64" t="s">
        <v>117</v>
      </c>
      <c r="B62" s="37" t="s">
        <v>60</v>
      </c>
      <c r="C62" s="37"/>
      <c r="D62" s="30">
        <f>D63</f>
        <v>400000</v>
      </c>
      <c r="E62" s="37"/>
      <c r="F62" s="30">
        <f>F63</f>
        <v>400000</v>
      </c>
    </row>
    <row r="63" spans="1:6" ht="37.5">
      <c r="A63" s="71" t="s">
        <v>24</v>
      </c>
      <c r="B63" s="36" t="s">
        <v>60</v>
      </c>
      <c r="C63" s="36">
        <v>200</v>
      </c>
      <c r="D63" s="38">
        <v>400000</v>
      </c>
      <c r="E63" s="36"/>
      <c r="F63" s="27">
        <v>400000</v>
      </c>
    </row>
    <row r="64" spans="1:6" ht="56.25">
      <c r="A64" s="68" t="s">
        <v>25</v>
      </c>
      <c r="B64" s="36" t="s">
        <v>60</v>
      </c>
      <c r="C64" s="22">
        <v>240</v>
      </c>
      <c r="D64" s="24">
        <v>400000</v>
      </c>
      <c r="E64" s="22"/>
      <c r="F64" s="27">
        <v>400000</v>
      </c>
    </row>
    <row r="65" spans="1:6" ht="37.5">
      <c r="A65" s="64" t="s">
        <v>119</v>
      </c>
      <c r="B65" s="37" t="s">
        <v>61</v>
      </c>
      <c r="C65" s="37"/>
      <c r="D65" s="30">
        <f>D66</f>
        <v>15000</v>
      </c>
      <c r="E65" s="37"/>
      <c r="F65" s="30">
        <f>F66</f>
        <v>15000</v>
      </c>
    </row>
    <row r="66" spans="1:6" ht="56.25">
      <c r="A66" s="71" t="s">
        <v>62</v>
      </c>
      <c r="B66" s="36" t="s">
        <v>61</v>
      </c>
      <c r="C66" s="36">
        <v>200</v>
      </c>
      <c r="D66" s="38">
        <v>15000</v>
      </c>
      <c r="E66" s="36"/>
      <c r="F66" s="27">
        <v>15000</v>
      </c>
    </row>
    <row r="67" spans="1:6" ht="56.25">
      <c r="A67" s="68" t="s">
        <v>25</v>
      </c>
      <c r="B67" s="36" t="s">
        <v>61</v>
      </c>
      <c r="C67" s="22">
        <v>240</v>
      </c>
      <c r="D67" s="24">
        <v>15000</v>
      </c>
      <c r="E67" s="22"/>
      <c r="F67" s="27">
        <v>15000</v>
      </c>
    </row>
    <row r="68" spans="1:6" ht="56.25">
      <c r="A68" s="64" t="s">
        <v>120</v>
      </c>
      <c r="B68" s="37" t="s">
        <v>118</v>
      </c>
      <c r="C68" s="37"/>
      <c r="D68" s="30">
        <f>D69</f>
        <v>25000</v>
      </c>
      <c r="E68" s="37"/>
      <c r="F68" s="30">
        <f>F69</f>
        <v>25000</v>
      </c>
    </row>
    <row r="69" spans="1:6" ht="56.25">
      <c r="A69" s="71" t="s">
        <v>62</v>
      </c>
      <c r="B69" s="36" t="s">
        <v>118</v>
      </c>
      <c r="C69" s="36">
        <v>200</v>
      </c>
      <c r="D69" s="38">
        <v>25000</v>
      </c>
      <c r="E69" s="36"/>
      <c r="F69" s="27">
        <v>25000</v>
      </c>
    </row>
    <row r="70" spans="1:6" ht="56.25">
      <c r="A70" s="68" t="s">
        <v>25</v>
      </c>
      <c r="B70" s="36" t="s">
        <v>118</v>
      </c>
      <c r="C70" s="22">
        <v>240</v>
      </c>
      <c r="D70" s="24">
        <v>25000</v>
      </c>
      <c r="E70" s="22"/>
      <c r="F70" s="27">
        <v>25000</v>
      </c>
    </row>
    <row r="71" spans="1:6" ht="18.75">
      <c r="A71" s="73" t="s">
        <v>126</v>
      </c>
      <c r="B71" s="16"/>
      <c r="C71" s="39"/>
      <c r="D71" s="35">
        <f>D72+D75+D78</f>
        <v>3450000</v>
      </c>
      <c r="E71" s="35">
        <f>E72+E75+E78</f>
        <v>0</v>
      </c>
      <c r="F71" s="35">
        <f>F72+F75+F78</f>
        <v>3450000</v>
      </c>
    </row>
    <row r="72" spans="1:6" ht="56.25">
      <c r="A72" s="74" t="s">
        <v>128</v>
      </c>
      <c r="B72" s="41" t="s">
        <v>129</v>
      </c>
      <c r="C72" s="42"/>
      <c r="D72" s="43">
        <v>300000</v>
      </c>
      <c r="E72" s="42"/>
      <c r="F72" s="43">
        <v>300000</v>
      </c>
    </row>
    <row r="73" spans="1:6" ht="37.5">
      <c r="A73" s="71" t="s">
        <v>24</v>
      </c>
      <c r="B73" s="45" t="s">
        <v>129</v>
      </c>
      <c r="C73" s="46">
        <v>200</v>
      </c>
      <c r="D73" s="47">
        <v>300000</v>
      </c>
      <c r="E73" s="42"/>
      <c r="F73" s="47">
        <v>300000</v>
      </c>
    </row>
    <row r="74" spans="1:6" ht="56.25">
      <c r="A74" s="68" t="s">
        <v>25</v>
      </c>
      <c r="B74" s="45" t="s">
        <v>129</v>
      </c>
      <c r="C74" s="46">
        <v>240</v>
      </c>
      <c r="D74" s="47">
        <v>300000</v>
      </c>
      <c r="E74" s="42"/>
      <c r="F74" s="47">
        <v>300000</v>
      </c>
    </row>
    <row r="75" spans="1:6" ht="56.25">
      <c r="A75" s="74" t="s">
        <v>130</v>
      </c>
      <c r="B75" s="41" t="s">
        <v>131</v>
      </c>
      <c r="C75" s="42"/>
      <c r="D75" s="43">
        <v>80000</v>
      </c>
      <c r="E75" s="43">
        <f>F75-D75</f>
        <v>-48100</v>
      </c>
      <c r="F75" s="43">
        <v>31900</v>
      </c>
    </row>
    <row r="76" spans="1:6" ht="37.5">
      <c r="A76" s="71" t="s">
        <v>24</v>
      </c>
      <c r="B76" s="45" t="s">
        <v>131</v>
      </c>
      <c r="C76" s="46">
        <v>200</v>
      </c>
      <c r="D76" s="47">
        <v>80000</v>
      </c>
      <c r="E76" s="47">
        <f t="shared" ref="E76:E80" si="3">F76-D76</f>
        <v>-48100</v>
      </c>
      <c r="F76" s="47">
        <v>31900</v>
      </c>
    </row>
    <row r="77" spans="1:6" ht="56.25">
      <c r="A77" s="68" t="s">
        <v>25</v>
      </c>
      <c r="B77" s="45" t="s">
        <v>131</v>
      </c>
      <c r="C77" s="46">
        <v>240</v>
      </c>
      <c r="D77" s="47">
        <v>80000</v>
      </c>
      <c r="E77" s="47">
        <f t="shared" si="3"/>
        <v>-48100</v>
      </c>
      <c r="F77" s="47">
        <v>31900</v>
      </c>
    </row>
    <row r="78" spans="1:6" ht="37.5">
      <c r="A78" s="74" t="s">
        <v>132</v>
      </c>
      <c r="B78" s="41" t="s">
        <v>133</v>
      </c>
      <c r="C78" s="42"/>
      <c r="D78" s="43">
        <f>D79+D81</f>
        <v>3070000</v>
      </c>
      <c r="E78" s="43">
        <f t="shared" ref="E78:F78" si="4">E79+E81</f>
        <v>48100</v>
      </c>
      <c r="F78" s="43">
        <f t="shared" si="4"/>
        <v>3118100</v>
      </c>
    </row>
    <row r="79" spans="1:6" ht="37.5">
      <c r="A79" s="71" t="s">
        <v>24</v>
      </c>
      <c r="B79" s="45" t="s">
        <v>134</v>
      </c>
      <c r="C79" s="46">
        <v>200</v>
      </c>
      <c r="D79" s="47">
        <v>2011943.8</v>
      </c>
      <c r="E79" s="47">
        <f t="shared" si="3"/>
        <v>48100</v>
      </c>
      <c r="F79" s="47">
        <v>2060043.8</v>
      </c>
    </row>
    <row r="80" spans="1:6" ht="56.25">
      <c r="A80" s="68" t="s">
        <v>25</v>
      </c>
      <c r="B80" s="45" t="s">
        <v>134</v>
      </c>
      <c r="C80" s="46">
        <v>240</v>
      </c>
      <c r="D80" s="47">
        <v>2011943.8</v>
      </c>
      <c r="E80" s="47">
        <f t="shared" si="3"/>
        <v>48100</v>
      </c>
      <c r="F80" s="47">
        <v>2060043.8</v>
      </c>
    </row>
    <row r="81" spans="1:6" ht="37.5">
      <c r="A81" s="71" t="s">
        <v>24</v>
      </c>
      <c r="B81" s="45" t="s">
        <v>135</v>
      </c>
      <c r="C81" s="46">
        <v>200</v>
      </c>
      <c r="D81" s="47">
        <v>1058056.2</v>
      </c>
      <c r="E81" s="47"/>
      <c r="F81" s="47">
        <v>1058056.2</v>
      </c>
    </row>
    <row r="82" spans="1:6" ht="56.25">
      <c r="A82" s="68" t="s">
        <v>25</v>
      </c>
      <c r="B82" s="45" t="s">
        <v>135</v>
      </c>
      <c r="C82" s="46">
        <v>240</v>
      </c>
      <c r="D82" s="47">
        <v>1058056.2</v>
      </c>
      <c r="E82" s="47"/>
      <c r="F82" s="47">
        <v>1058056.2</v>
      </c>
    </row>
    <row r="83" spans="1:6" ht="25.5" customHeight="1">
      <c r="A83" s="65" t="s">
        <v>109</v>
      </c>
      <c r="B83" s="48"/>
      <c r="C83" s="48"/>
      <c r="D83" s="18">
        <f>D84+D88</f>
        <v>5052080.54</v>
      </c>
      <c r="E83" s="18">
        <f t="shared" ref="E83:F83" si="5">E84+E88</f>
        <v>70250.950000000012</v>
      </c>
      <c r="F83" s="18">
        <f t="shared" si="5"/>
        <v>5122331.49</v>
      </c>
    </row>
    <row r="84" spans="1:6" ht="25.5" customHeight="1">
      <c r="A84" s="65" t="s">
        <v>136</v>
      </c>
      <c r="B84" s="16"/>
      <c r="C84" s="16"/>
      <c r="D84" s="18">
        <v>150000</v>
      </c>
      <c r="E84" s="17">
        <f>F84-D84</f>
        <v>70250.950000000012</v>
      </c>
      <c r="F84" s="18">
        <v>220250.95</v>
      </c>
    </row>
    <row r="85" spans="1:6" ht="54" customHeight="1">
      <c r="A85" s="75" t="s">
        <v>138</v>
      </c>
      <c r="B85" s="45" t="s">
        <v>139</v>
      </c>
      <c r="C85" s="45"/>
      <c r="D85" s="49">
        <v>150000</v>
      </c>
      <c r="E85" s="50">
        <f>F85-D85</f>
        <v>70250.950000000012</v>
      </c>
      <c r="F85" s="49">
        <v>220250.95</v>
      </c>
    </row>
    <row r="86" spans="1:6" s="4" customFormat="1" ht="38.25" customHeight="1">
      <c r="A86" s="71" t="s">
        <v>24</v>
      </c>
      <c r="B86" s="45" t="s">
        <v>139</v>
      </c>
      <c r="C86" s="45">
        <v>200</v>
      </c>
      <c r="D86" s="49">
        <v>150000</v>
      </c>
      <c r="E86" s="50">
        <f t="shared" ref="E86:E87" si="6">F86-D86</f>
        <v>70250.950000000012</v>
      </c>
      <c r="F86" s="49">
        <v>220250.95</v>
      </c>
    </row>
    <row r="87" spans="1:6" s="4" customFormat="1" ht="30.75" customHeight="1">
      <c r="A87" s="68" t="s">
        <v>25</v>
      </c>
      <c r="B87" s="45" t="s">
        <v>139</v>
      </c>
      <c r="C87" s="45">
        <v>240</v>
      </c>
      <c r="D87" s="49">
        <v>150000</v>
      </c>
      <c r="E87" s="50">
        <f t="shared" si="6"/>
        <v>70250.950000000012</v>
      </c>
      <c r="F87" s="49">
        <v>220250.95</v>
      </c>
    </row>
    <row r="88" spans="1:6" s="4" customFormat="1" ht="30.75" customHeight="1">
      <c r="A88" s="8" t="s">
        <v>141</v>
      </c>
      <c r="B88" s="6"/>
      <c r="C88" s="6"/>
      <c r="D88" s="7">
        <f>D89+D92+D95</f>
        <v>4902080.54</v>
      </c>
      <c r="E88" s="7">
        <f t="shared" ref="E88:F88" si="7">E89+E92+E95</f>
        <v>0</v>
      </c>
      <c r="F88" s="7">
        <f t="shared" si="7"/>
        <v>4902080.54</v>
      </c>
    </row>
    <row r="89" spans="1:6" ht="56.25">
      <c r="A89" s="76" t="s">
        <v>142</v>
      </c>
      <c r="B89" s="52" t="s">
        <v>143</v>
      </c>
      <c r="C89" s="52"/>
      <c r="D89" s="53">
        <f>D90</f>
        <v>100000</v>
      </c>
      <c r="E89" s="52"/>
      <c r="F89" s="53">
        <f>F90</f>
        <v>100000</v>
      </c>
    </row>
    <row r="90" spans="1:6" ht="37.5">
      <c r="A90" s="71" t="s">
        <v>24</v>
      </c>
      <c r="B90" s="55" t="s">
        <v>143</v>
      </c>
      <c r="C90" s="55">
        <v>200</v>
      </c>
      <c r="D90" s="56">
        <v>100000</v>
      </c>
      <c r="E90" s="55"/>
      <c r="F90" s="56">
        <v>100000</v>
      </c>
    </row>
    <row r="91" spans="1:6" ht="56.25">
      <c r="A91" s="68" t="s">
        <v>25</v>
      </c>
      <c r="B91" s="55" t="s">
        <v>143</v>
      </c>
      <c r="C91" s="55">
        <v>240</v>
      </c>
      <c r="D91" s="56">
        <v>100000</v>
      </c>
      <c r="E91" s="55"/>
      <c r="F91" s="56">
        <v>100000</v>
      </c>
    </row>
    <row r="92" spans="1:6" ht="75">
      <c r="A92" s="70" t="s">
        <v>144</v>
      </c>
      <c r="B92" s="52" t="s">
        <v>145</v>
      </c>
      <c r="C92" s="52"/>
      <c r="D92" s="53">
        <f>D93</f>
        <v>160000</v>
      </c>
      <c r="E92" s="52"/>
      <c r="F92" s="53">
        <f>F93</f>
        <v>160000</v>
      </c>
    </row>
    <row r="93" spans="1:6" ht="37.5">
      <c r="A93" s="71" t="s">
        <v>24</v>
      </c>
      <c r="B93" s="55" t="s">
        <v>145</v>
      </c>
      <c r="C93" s="55">
        <v>200</v>
      </c>
      <c r="D93" s="56">
        <v>160000</v>
      </c>
      <c r="E93" s="55"/>
      <c r="F93" s="56">
        <v>160000</v>
      </c>
    </row>
    <row r="94" spans="1:6" ht="56.25">
      <c r="A94" s="68" t="s">
        <v>25</v>
      </c>
      <c r="B94" s="55" t="s">
        <v>145</v>
      </c>
      <c r="C94" s="55">
        <v>240</v>
      </c>
      <c r="D94" s="56">
        <v>160000</v>
      </c>
      <c r="E94" s="55"/>
      <c r="F94" s="56">
        <v>160000</v>
      </c>
    </row>
    <row r="95" spans="1:6" ht="69" customHeight="1">
      <c r="A95" s="8" t="s">
        <v>140</v>
      </c>
      <c r="B95" s="58"/>
      <c r="C95" s="58"/>
      <c r="D95" s="7">
        <f>D96+D115</f>
        <v>4642080.54</v>
      </c>
      <c r="E95" s="7">
        <f t="shared" ref="E95:F95" si="8">E96+E115</f>
        <v>0</v>
      </c>
      <c r="F95" s="7">
        <f t="shared" si="8"/>
        <v>4642080.54</v>
      </c>
    </row>
    <row r="96" spans="1:6" ht="56.25">
      <c r="A96" s="67" t="s">
        <v>65</v>
      </c>
      <c r="B96" s="36" t="s">
        <v>146</v>
      </c>
      <c r="C96" s="36"/>
      <c r="D96" s="30">
        <f>D97+D100+D103+D106+D109+D112</f>
        <v>1877500</v>
      </c>
      <c r="E96" s="30">
        <f t="shared" ref="E96:F96" si="9">E97+E100+E103+E106+E109+E112</f>
        <v>0</v>
      </c>
      <c r="F96" s="30">
        <f t="shared" si="9"/>
        <v>1877500</v>
      </c>
    </row>
    <row r="97" spans="1:6" ht="48.75" customHeight="1">
      <c r="A97" s="72" t="s">
        <v>66</v>
      </c>
      <c r="B97" s="37" t="s">
        <v>67</v>
      </c>
      <c r="C97" s="37"/>
      <c r="D97" s="30">
        <f>D98</f>
        <v>720253.92</v>
      </c>
      <c r="E97" s="37"/>
      <c r="F97" s="30">
        <f>F98</f>
        <v>720253.92</v>
      </c>
    </row>
    <row r="98" spans="1:6" ht="45" customHeight="1">
      <c r="A98" s="68" t="s">
        <v>24</v>
      </c>
      <c r="B98" s="36" t="s">
        <v>67</v>
      </c>
      <c r="C98" s="22">
        <v>200</v>
      </c>
      <c r="D98" s="24">
        <v>720253.92</v>
      </c>
      <c r="E98" s="22"/>
      <c r="F98" s="27">
        <v>720253.92</v>
      </c>
    </row>
    <row r="99" spans="1:6" ht="56.25">
      <c r="A99" s="68" t="s">
        <v>25</v>
      </c>
      <c r="B99" s="36" t="s">
        <v>67</v>
      </c>
      <c r="C99" s="22">
        <v>240</v>
      </c>
      <c r="D99" s="24">
        <v>720253.92</v>
      </c>
      <c r="E99" s="22"/>
      <c r="F99" s="27">
        <v>720253.92</v>
      </c>
    </row>
    <row r="100" spans="1:6" ht="24.75" customHeight="1">
      <c r="A100" s="70" t="s">
        <v>68</v>
      </c>
      <c r="B100" s="37" t="s">
        <v>69</v>
      </c>
      <c r="C100" s="29"/>
      <c r="D100" s="30">
        <f>D101</f>
        <v>350000</v>
      </c>
      <c r="E100" s="31">
        <f>E101</f>
        <v>34000</v>
      </c>
      <c r="F100" s="30">
        <f>F101</f>
        <v>384000</v>
      </c>
    </row>
    <row r="101" spans="1:6" ht="37.5">
      <c r="A101" s="68" t="s">
        <v>24</v>
      </c>
      <c r="B101" s="36" t="s">
        <v>69</v>
      </c>
      <c r="C101" s="22">
        <v>200</v>
      </c>
      <c r="D101" s="24">
        <v>350000</v>
      </c>
      <c r="E101" s="24">
        <f>F101-D101</f>
        <v>34000</v>
      </c>
      <c r="F101" s="27">
        <v>384000</v>
      </c>
    </row>
    <row r="102" spans="1:6" ht="56.25">
      <c r="A102" s="68" t="s">
        <v>25</v>
      </c>
      <c r="B102" s="36" t="s">
        <v>69</v>
      </c>
      <c r="C102" s="22">
        <v>240</v>
      </c>
      <c r="D102" s="24">
        <v>350000</v>
      </c>
      <c r="E102" s="24">
        <f>F102-D102</f>
        <v>34000</v>
      </c>
      <c r="F102" s="27">
        <v>384000</v>
      </c>
    </row>
    <row r="103" spans="1:6" ht="37.5">
      <c r="A103" s="72" t="s">
        <v>70</v>
      </c>
      <c r="B103" s="37" t="s">
        <v>71</v>
      </c>
      <c r="C103" s="37"/>
      <c r="D103" s="30">
        <v>0</v>
      </c>
      <c r="E103" s="37"/>
      <c r="F103" s="30">
        <v>0</v>
      </c>
    </row>
    <row r="104" spans="1:6" ht="37.5">
      <c r="A104" s="68" t="s">
        <v>24</v>
      </c>
      <c r="B104" s="36" t="s">
        <v>71</v>
      </c>
      <c r="C104" s="22">
        <v>200</v>
      </c>
      <c r="D104" s="27">
        <v>0</v>
      </c>
      <c r="E104" s="22"/>
      <c r="F104" s="27">
        <v>0</v>
      </c>
    </row>
    <row r="105" spans="1:6" ht="56.25">
      <c r="A105" s="68" t="s">
        <v>25</v>
      </c>
      <c r="B105" s="36" t="s">
        <v>71</v>
      </c>
      <c r="C105" s="22">
        <v>240</v>
      </c>
      <c r="D105" s="27">
        <v>0</v>
      </c>
      <c r="E105" s="22"/>
      <c r="F105" s="27">
        <v>0</v>
      </c>
    </row>
    <row r="106" spans="1:6" ht="56.25">
      <c r="A106" s="72" t="s">
        <v>72</v>
      </c>
      <c r="B106" s="37" t="s">
        <v>73</v>
      </c>
      <c r="C106" s="37"/>
      <c r="D106" s="30">
        <f>D107</f>
        <v>241924.74</v>
      </c>
      <c r="E106" s="59">
        <f>E107</f>
        <v>-34000</v>
      </c>
      <c r="F106" s="30">
        <f>F107</f>
        <v>207924.74</v>
      </c>
    </row>
    <row r="107" spans="1:6" ht="37.5">
      <c r="A107" s="68" t="s">
        <v>24</v>
      </c>
      <c r="B107" s="36" t="s">
        <v>73</v>
      </c>
      <c r="C107" s="22">
        <v>200</v>
      </c>
      <c r="D107" s="24">
        <v>241924.74</v>
      </c>
      <c r="E107" s="24">
        <f>F107-D107</f>
        <v>-34000</v>
      </c>
      <c r="F107" s="24">
        <v>207924.74</v>
      </c>
    </row>
    <row r="108" spans="1:6" ht="56.25">
      <c r="A108" s="68" t="s">
        <v>25</v>
      </c>
      <c r="B108" s="36" t="s">
        <v>73</v>
      </c>
      <c r="C108" s="22">
        <v>240</v>
      </c>
      <c r="D108" s="24">
        <v>241924.74</v>
      </c>
      <c r="E108" s="24">
        <f>F108-D108</f>
        <v>-34000</v>
      </c>
      <c r="F108" s="24">
        <v>207924.74</v>
      </c>
    </row>
    <row r="109" spans="1:6" ht="56.25">
      <c r="A109" s="70" t="s">
        <v>147</v>
      </c>
      <c r="B109" s="37" t="s">
        <v>148</v>
      </c>
      <c r="C109" s="29"/>
      <c r="D109" s="31">
        <v>315321.34000000003</v>
      </c>
      <c r="E109" s="31"/>
      <c r="F109" s="31">
        <v>315321.34000000003</v>
      </c>
    </row>
    <row r="110" spans="1:6" ht="37.5">
      <c r="A110" s="68" t="s">
        <v>24</v>
      </c>
      <c r="B110" s="36" t="s">
        <v>148</v>
      </c>
      <c r="C110" s="22">
        <v>200</v>
      </c>
      <c r="D110" s="24">
        <v>315321.34000000003</v>
      </c>
      <c r="E110" s="24"/>
      <c r="F110" s="24">
        <v>315321.34000000003</v>
      </c>
    </row>
    <row r="111" spans="1:6" ht="56.25">
      <c r="A111" s="68" t="s">
        <v>25</v>
      </c>
      <c r="B111" s="36" t="s">
        <v>148</v>
      </c>
      <c r="C111" s="22">
        <v>240</v>
      </c>
      <c r="D111" s="24">
        <v>315321.34000000003</v>
      </c>
      <c r="E111" s="24"/>
      <c r="F111" s="24">
        <v>315321.34000000003</v>
      </c>
    </row>
    <row r="112" spans="1:6" ht="37.5">
      <c r="A112" s="70" t="s">
        <v>149</v>
      </c>
      <c r="B112" s="37" t="s">
        <v>150</v>
      </c>
      <c r="C112" s="29"/>
      <c r="D112" s="31">
        <f>D113</f>
        <v>250000</v>
      </c>
      <c r="E112" s="31"/>
      <c r="F112" s="31">
        <f>F113</f>
        <v>250000</v>
      </c>
    </row>
    <row r="113" spans="1:6" ht="37.5">
      <c r="A113" s="68" t="s">
        <v>24</v>
      </c>
      <c r="B113" s="36" t="s">
        <v>150</v>
      </c>
      <c r="C113" s="22">
        <v>200</v>
      </c>
      <c r="D113" s="24">
        <v>250000</v>
      </c>
      <c r="E113" s="24"/>
      <c r="F113" s="24">
        <v>250000</v>
      </c>
    </row>
    <row r="114" spans="1:6" ht="56.25">
      <c r="A114" s="68" t="s">
        <v>25</v>
      </c>
      <c r="B114" s="36" t="s">
        <v>150</v>
      </c>
      <c r="C114" s="22">
        <v>240</v>
      </c>
      <c r="D114" s="24">
        <v>250000</v>
      </c>
      <c r="E114" s="24"/>
      <c r="F114" s="24">
        <v>250000</v>
      </c>
    </row>
    <row r="115" spans="1:6" ht="74.25" customHeight="1">
      <c r="A115" s="73" t="s">
        <v>151</v>
      </c>
      <c r="B115" s="16" t="s">
        <v>152</v>
      </c>
      <c r="C115" s="39">
        <v>200</v>
      </c>
      <c r="D115" s="35">
        <f>D116</f>
        <v>2764580.54</v>
      </c>
      <c r="E115" s="35">
        <f t="shared" ref="E115:F115" si="10">E116</f>
        <v>0</v>
      </c>
      <c r="F115" s="35">
        <f t="shared" si="10"/>
        <v>2764580.54</v>
      </c>
    </row>
    <row r="116" spans="1:6" ht="120.75" customHeight="1">
      <c r="A116" s="76" t="s">
        <v>153</v>
      </c>
      <c r="B116" s="52" t="s">
        <v>152</v>
      </c>
      <c r="C116" s="60">
        <v>200</v>
      </c>
      <c r="D116" s="61">
        <f>D117+D119</f>
        <v>2764580.54</v>
      </c>
      <c r="E116" s="61">
        <f t="shared" ref="E116:F116" si="11">E117+E119</f>
        <v>0</v>
      </c>
      <c r="F116" s="61">
        <f t="shared" si="11"/>
        <v>2764580.54</v>
      </c>
    </row>
    <row r="117" spans="1:6" ht="48" customHeight="1">
      <c r="A117" s="68" t="s">
        <v>24</v>
      </c>
      <c r="B117" s="55" t="s">
        <v>154</v>
      </c>
      <c r="C117" s="62">
        <v>200</v>
      </c>
      <c r="D117" s="23">
        <v>0</v>
      </c>
      <c r="E117" s="23">
        <f>F117-D117</f>
        <v>1500000</v>
      </c>
      <c r="F117" s="56">
        <v>1500000</v>
      </c>
    </row>
    <row r="118" spans="1:6" ht="60.75" customHeight="1">
      <c r="A118" s="68" t="s">
        <v>25</v>
      </c>
      <c r="B118" s="55" t="s">
        <v>154</v>
      </c>
      <c r="C118" s="62">
        <v>240</v>
      </c>
      <c r="D118" s="23">
        <v>0</v>
      </c>
      <c r="E118" s="23">
        <f>F118-D118</f>
        <v>1500000</v>
      </c>
      <c r="F118" s="56">
        <v>1500000</v>
      </c>
    </row>
    <row r="119" spans="1:6" ht="45.75" customHeight="1">
      <c r="A119" s="68" t="s">
        <v>24</v>
      </c>
      <c r="B119" s="63" t="s">
        <v>155</v>
      </c>
      <c r="C119" s="62">
        <v>240</v>
      </c>
      <c r="D119" s="23">
        <v>2764580.54</v>
      </c>
      <c r="E119" s="23">
        <f>F119-D119</f>
        <v>-1500000</v>
      </c>
      <c r="F119" s="56">
        <v>1264580.54</v>
      </c>
    </row>
    <row r="120" spans="1:6" ht="61.5" customHeight="1">
      <c r="A120" s="68" t="s">
        <v>25</v>
      </c>
      <c r="B120" s="63" t="s">
        <v>155</v>
      </c>
      <c r="C120" s="62">
        <v>240</v>
      </c>
      <c r="D120" s="23">
        <v>2764580.54</v>
      </c>
      <c r="E120" s="23">
        <f>F120-D120</f>
        <v>-1500000</v>
      </c>
      <c r="F120" s="56">
        <v>1264580.54</v>
      </c>
    </row>
    <row r="121" spans="1:6" ht="18.75">
      <c r="A121" s="65" t="s">
        <v>74</v>
      </c>
      <c r="B121" s="16"/>
      <c r="C121" s="16"/>
      <c r="D121" s="17">
        <v>0</v>
      </c>
      <c r="E121" s="16"/>
      <c r="F121" s="18">
        <f>F122</f>
        <v>0</v>
      </c>
    </row>
    <row r="122" spans="1:6" ht="75">
      <c r="A122" s="64" t="s">
        <v>31</v>
      </c>
      <c r="B122" s="36" t="s">
        <v>76</v>
      </c>
      <c r="C122" s="36"/>
      <c r="D122" s="27">
        <v>0</v>
      </c>
      <c r="E122" s="36"/>
      <c r="F122" s="27">
        <v>0</v>
      </c>
    </row>
    <row r="123" spans="1:6" ht="61.5" customHeight="1">
      <c r="A123" s="67" t="s">
        <v>77</v>
      </c>
      <c r="B123" s="36" t="s">
        <v>13</v>
      </c>
      <c r="C123" s="36"/>
      <c r="D123" s="27">
        <v>0</v>
      </c>
      <c r="E123" s="36"/>
      <c r="F123" s="27">
        <v>0</v>
      </c>
    </row>
    <row r="124" spans="1:6" ht="45" customHeight="1">
      <c r="A124" s="64" t="s">
        <v>78</v>
      </c>
      <c r="B124" s="37" t="s">
        <v>34</v>
      </c>
      <c r="C124" s="37"/>
      <c r="D124" s="27">
        <v>0</v>
      </c>
      <c r="E124" s="37"/>
      <c r="F124" s="27">
        <v>0</v>
      </c>
    </row>
    <row r="125" spans="1:6" ht="37.5">
      <c r="A125" s="68" t="s">
        <v>24</v>
      </c>
      <c r="B125" s="36" t="s">
        <v>34</v>
      </c>
      <c r="C125" s="22">
        <v>200</v>
      </c>
      <c r="D125" s="27">
        <v>0</v>
      </c>
      <c r="E125" s="22"/>
      <c r="F125" s="27">
        <v>0</v>
      </c>
    </row>
    <row r="126" spans="1:6" ht="56.25">
      <c r="A126" s="68" t="s">
        <v>25</v>
      </c>
      <c r="B126" s="36" t="s">
        <v>34</v>
      </c>
      <c r="C126" s="36">
        <v>240</v>
      </c>
      <c r="D126" s="27">
        <v>0</v>
      </c>
      <c r="E126" s="36"/>
      <c r="F126" s="27">
        <v>0</v>
      </c>
    </row>
    <row r="127" spans="1:6" ht="37.5">
      <c r="A127" s="65" t="s">
        <v>79</v>
      </c>
      <c r="B127" s="16"/>
      <c r="C127" s="16"/>
      <c r="D127" s="18">
        <f>D130</f>
        <v>3500000</v>
      </c>
      <c r="E127" s="16"/>
      <c r="F127" s="18">
        <f>F130</f>
        <v>3500000</v>
      </c>
    </row>
    <row r="128" spans="1:6" ht="18.75">
      <c r="A128" s="68" t="s">
        <v>80</v>
      </c>
      <c r="B128" s="22" t="s">
        <v>82</v>
      </c>
      <c r="C128" s="22"/>
      <c r="D128" s="24">
        <v>3500000</v>
      </c>
      <c r="E128" s="22"/>
      <c r="F128" s="27">
        <v>3500000</v>
      </c>
    </row>
    <row r="129" spans="1:6" ht="18.75">
      <c r="A129" s="68" t="s">
        <v>83</v>
      </c>
      <c r="B129" s="22" t="s">
        <v>84</v>
      </c>
      <c r="C129" s="22"/>
      <c r="D129" s="24">
        <v>3500000</v>
      </c>
      <c r="E129" s="22"/>
      <c r="F129" s="27">
        <v>3500000</v>
      </c>
    </row>
    <row r="130" spans="1:6" ht="75">
      <c r="A130" s="64" t="s">
        <v>85</v>
      </c>
      <c r="B130" s="29" t="s">
        <v>156</v>
      </c>
      <c r="C130" s="29"/>
      <c r="D130" s="24">
        <v>3500000</v>
      </c>
      <c r="E130" s="29"/>
      <c r="F130" s="27">
        <v>3500000</v>
      </c>
    </row>
    <row r="131" spans="1:6" ht="18.75">
      <c r="A131" s="71" t="s">
        <v>86</v>
      </c>
      <c r="B131" s="22" t="s">
        <v>156</v>
      </c>
      <c r="C131" s="22">
        <v>500</v>
      </c>
      <c r="D131" s="24">
        <v>3500000</v>
      </c>
      <c r="E131" s="22"/>
      <c r="F131" s="27">
        <v>3500000</v>
      </c>
    </row>
    <row r="132" spans="1:6" ht="37.5">
      <c r="A132" s="71" t="s">
        <v>87</v>
      </c>
      <c r="B132" s="22" t="s">
        <v>156</v>
      </c>
      <c r="C132" s="22">
        <v>540</v>
      </c>
      <c r="D132" s="24">
        <v>3500000</v>
      </c>
      <c r="E132" s="22"/>
      <c r="F132" s="27">
        <v>3500000</v>
      </c>
    </row>
    <row r="133" spans="1:6" ht="18.75">
      <c r="A133" s="65" t="s">
        <v>88</v>
      </c>
      <c r="B133" s="16"/>
      <c r="C133" s="16"/>
      <c r="D133" s="18">
        <f>D134</f>
        <v>370000</v>
      </c>
      <c r="E133" s="16"/>
      <c r="F133" s="18">
        <f>F134</f>
        <v>370000</v>
      </c>
    </row>
    <row r="134" spans="1:6" ht="18.75">
      <c r="A134" s="71" t="s">
        <v>89</v>
      </c>
      <c r="B134" s="36"/>
      <c r="C134" s="36"/>
      <c r="D134" s="27">
        <f>D135</f>
        <v>370000</v>
      </c>
      <c r="E134" s="36"/>
      <c r="F134" s="27">
        <f>F135</f>
        <v>370000</v>
      </c>
    </row>
    <row r="135" spans="1:6" ht="56.25">
      <c r="A135" s="64" t="s">
        <v>91</v>
      </c>
      <c r="B135" s="36" t="s">
        <v>92</v>
      </c>
      <c r="C135" s="36"/>
      <c r="D135" s="27">
        <f>D136+D139</f>
        <v>370000</v>
      </c>
      <c r="E135" s="36"/>
      <c r="F135" s="27">
        <f>F136+F139</f>
        <v>370000</v>
      </c>
    </row>
    <row r="136" spans="1:6" ht="37.5">
      <c r="A136" s="64" t="s">
        <v>93</v>
      </c>
      <c r="B136" s="37" t="s">
        <v>94</v>
      </c>
      <c r="C136" s="37"/>
      <c r="D136" s="30">
        <f>D137+D138</f>
        <v>250000</v>
      </c>
      <c r="E136" s="37"/>
      <c r="F136" s="30">
        <f>F137+F138</f>
        <v>250000</v>
      </c>
    </row>
    <row r="137" spans="1:6" ht="37.5">
      <c r="A137" s="68" t="s">
        <v>95</v>
      </c>
      <c r="B137" s="36" t="s">
        <v>96</v>
      </c>
      <c r="C137" s="22">
        <v>360</v>
      </c>
      <c r="D137" s="22">
        <v>0</v>
      </c>
      <c r="E137" s="22"/>
      <c r="F137" s="27">
        <v>0</v>
      </c>
    </row>
    <row r="138" spans="1:6" ht="37.5">
      <c r="A138" s="68" t="s">
        <v>97</v>
      </c>
      <c r="B138" s="36" t="s">
        <v>98</v>
      </c>
      <c r="C138" s="22">
        <v>320</v>
      </c>
      <c r="D138" s="24">
        <v>250000</v>
      </c>
      <c r="E138" s="22"/>
      <c r="F138" s="27">
        <v>250000</v>
      </c>
    </row>
    <row r="139" spans="1:6" ht="187.5">
      <c r="A139" s="64" t="s">
        <v>99</v>
      </c>
      <c r="B139" s="37" t="s">
        <v>157</v>
      </c>
      <c r="C139" s="29"/>
      <c r="D139" s="30">
        <f>D140</f>
        <v>120000</v>
      </c>
      <c r="E139" s="29"/>
      <c r="F139" s="30">
        <f>F140</f>
        <v>120000</v>
      </c>
    </row>
    <row r="140" spans="1:6" ht="18.75">
      <c r="A140" s="71" t="s">
        <v>86</v>
      </c>
      <c r="B140" s="36" t="s">
        <v>157</v>
      </c>
      <c r="C140" s="22">
        <v>500</v>
      </c>
      <c r="D140" s="24">
        <v>120000</v>
      </c>
      <c r="E140" s="22"/>
      <c r="F140" s="27">
        <f>F141</f>
        <v>120000</v>
      </c>
    </row>
    <row r="141" spans="1:6" ht="37.5">
      <c r="A141" s="71" t="s">
        <v>100</v>
      </c>
      <c r="B141" s="36" t="s">
        <v>157</v>
      </c>
      <c r="C141" s="22">
        <v>540</v>
      </c>
      <c r="D141" s="24">
        <v>120000</v>
      </c>
      <c r="E141" s="22"/>
      <c r="F141" s="27">
        <v>120000</v>
      </c>
    </row>
    <row r="142" spans="1:6" ht="18.75">
      <c r="A142" s="65" t="s">
        <v>101</v>
      </c>
      <c r="B142" s="16"/>
      <c r="C142" s="16"/>
      <c r="D142" s="18">
        <f>D143</f>
        <v>5000</v>
      </c>
      <c r="E142" s="16"/>
      <c r="F142" s="18">
        <f>F143</f>
        <v>5000</v>
      </c>
    </row>
    <row r="143" spans="1:6" ht="18.75">
      <c r="A143" s="71" t="s">
        <v>101</v>
      </c>
      <c r="B143" s="36" t="s">
        <v>102</v>
      </c>
      <c r="C143" s="36"/>
      <c r="D143" s="27">
        <v>5000</v>
      </c>
      <c r="E143" s="36"/>
      <c r="F143" s="27">
        <f>F144</f>
        <v>5000</v>
      </c>
    </row>
    <row r="144" spans="1:6" ht="37.5">
      <c r="A144" s="68" t="s">
        <v>103</v>
      </c>
      <c r="B144" s="22" t="s">
        <v>104</v>
      </c>
      <c r="C144" s="22"/>
      <c r="D144" s="27">
        <v>5000</v>
      </c>
      <c r="E144" s="22"/>
      <c r="F144" s="27">
        <f>F145</f>
        <v>5000</v>
      </c>
    </row>
    <row r="145" spans="1:6" ht="131.25">
      <c r="A145" s="64" t="s">
        <v>105</v>
      </c>
      <c r="B145" s="29" t="s">
        <v>106</v>
      </c>
      <c r="C145" s="29"/>
      <c r="D145" s="27">
        <v>5000</v>
      </c>
      <c r="E145" s="29"/>
      <c r="F145" s="27">
        <f t="shared" ref="F145:F146" si="12">F146</f>
        <v>5000</v>
      </c>
    </row>
    <row r="146" spans="1:6" ht="18.75">
      <c r="A146" s="71" t="s">
        <v>86</v>
      </c>
      <c r="B146" s="22" t="s">
        <v>106</v>
      </c>
      <c r="C146" s="22">
        <v>500</v>
      </c>
      <c r="D146" s="27">
        <v>5000</v>
      </c>
      <c r="E146" s="22"/>
      <c r="F146" s="27">
        <f t="shared" si="12"/>
        <v>5000</v>
      </c>
    </row>
    <row r="147" spans="1:6" ht="37.5">
      <c r="A147" s="71" t="s">
        <v>87</v>
      </c>
      <c r="B147" s="22" t="s">
        <v>106</v>
      </c>
      <c r="C147" s="36">
        <v>540</v>
      </c>
      <c r="D147" s="27">
        <v>5000</v>
      </c>
      <c r="E147" s="36"/>
      <c r="F147" s="27">
        <v>5000</v>
      </c>
    </row>
  </sheetData>
  <mergeCells count="9">
    <mergeCell ref="C1:F1"/>
    <mergeCell ref="C2:F2"/>
    <mergeCell ref="A4:F4"/>
    <mergeCell ref="A6:A8"/>
    <mergeCell ref="B6:B8"/>
    <mergeCell ref="C6:C8"/>
    <mergeCell ref="D6:D8"/>
    <mergeCell ref="E6:E8"/>
    <mergeCell ref="F6:F8"/>
  </mergeCells>
  <pageMargins left="0.39370078740157483" right="0.19685039370078741" top="0.47244094488188981" bottom="0.51181102362204722" header="0.19685039370078741" footer="0.19685039370078741"/>
  <pageSetup paperSize="9" scale="64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</vt:lpstr>
      <vt:lpstr>приложение 5 к изменению 2025</vt:lpstr>
      <vt:lpstr>приложение 7 к изменению 2025</vt:lpstr>
      <vt:lpstr>приложение 9 к изменению 2025</vt:lpstr>
      <vt:lpstr>'приложение 5 к изменению 2025'!Заголовки_для_печати</vt:lpstr>
      <vt:lpstr>'приложение 7 к изменению 2025'!Заголовки_для_печати</vt:lpstr>
      <vt:lpstr>'приложение 9 к изменению 2025'!Заголовки_для_печати</vt:lpstr>
      <vt:lpstr>ДОХОДЫ!Область_печати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2025-12-30T06:01:22Z</dcterms:modified>
</cp:coreProperties>
</file>