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8" windowWidth="15120" windowHeight="8016"/>
  </bookViews>
  <sheets>
    <sheet name="пр.2расходы" sheetId="1" r:id="rId1"/>
    <sheet name="пр.1доходы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63" i="2"/>
  <c r="E61"/>
  <c r="E58"/>
  <c r="E57"/>
  <c r="E56"/>
  <c r="E55"/>
  <c r="E54"/>
  <c r="E53"/>
  <c r="E52"/>
  <c r="E51"/>
  <c r="E50"/>
  <c r="E49"/>
  <c r="E48"/>
  <c r="E35"/>
  <c r="E34"/>
  <c r="E33"/>
  <c r="E32"/>
  <c r="E31"/>
  <c r="E30"/>
  <c r="E29"/>
  <c r="E25"/>
  <c r="E24"/>
  <c r="E23"/>
  <c r="E22"/>
  <c r="E21"/>
  <c r="E20"/>
  <c r="E19"/>
  <c r="E18"/>
  <c r="E17"/>
  <c r="E16"/>
  <c r="E15"/>
  <c r="E14"/>
  <c r="E13"/>
  <c r="E12"/>
  <c r="E11"/>
  <c r="E9"/>
  <c r="H157" i="1"/>
  <c r="G157"/>
  <c r="I11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4"/>
  <c r="I55"/>
  <c r="I56"/>
  <c r="I58"/>
  <c r="I59"/>
  <c r="I60"/>
  <c r="I61"/>
  <c r="I62"/>
  <c r="I63"/>
  <c r="I64"/>
  <c r="I65"/>
  <c r="I67"/>
  <c r="I68"/>
  <c r="I69"/>
  <c r="I70"/>
  <c r="I71"/>
  <c r="I72"/>
  <c r="I73"/>
  <c r="I74"/>
  <c r="I76"/>
  <c r="I77"/>
  <c r="I78"/>
  <c r="I79"/>
  <c r="I80"/>
  <c r="I81"/>
  <c r="I82"/>
  <c r="I83"/>
  <c r="I84"/>
  <c r="I85"/>
  <c r="I86"/>
  <c r="I87"/>
  <c r="I88"/>
  <c r="I89"/>
  <c r="I90"/>
  <c r="I91"/>
  <c r="I92"/>
  <c r="I93"/>
  <c r="I94"/>
  <c r="I95"/>
  <c r="I96"/>
  <c r="I97"/>
  <c r="I98"/>
  <c r="I99"/>
  <c r="I100"/>
  <c r="I101"/>
  <c r="I102"/>
  <c r="I103"/>
  <c r="I104"/>
  <c r="I105"/>
  <c r="I106"/>
  <c r="I107"/>
  <c r="I108"/>
  <c r="I109"/>
  <c r="I111"/>
  <c r="I112"/>
  <c r="I113"/>
  <c r="I114"/>
  <c r="I115"/>
  <c r="I116"/>
  <c r="I117"/>
  <c r="I118"/>
  <c r="I119"/>
  <c r="I120"/>
  <c r="I121"/>
  <c r="I122"/>
  <c r="I123"/>
  <c r="I124"/>
  <c r="I125"/>
  <c r="I126"/>
  <c r="I127"/>
  <c r="I128"/>
  <c r="I129"/>
  <c r="I130"/>
  <c r="I132"/>
  <c r="I133"/>
  <c r="I134"/>
  <c r="I135"/>
  <c r="I136"/>
  <c r="I137"/>
  <c r="I138"/>
  <c r="I140"/>
  <c r="I141"/>
  <c r="I142"/>
  <c r="I143"/>
  <c r="I145"/>
  <c r="I146"/>
  <c r="I147"/>
  <c r="I148"/>
  <c r="I149"/>
  <c r="I150"/>
  <c r="I151"/>
  <c r="I152"/>
  <c r="I153"/>
  <c r="I154"/>
  <c r="I155"/>
  <c r="I156"/>
  <c r="I158"/>
  <c r="I159"/>
  <c r="I160"/>
  <c r="I161"/>
  <c r="I163"/>
  <c r="I164"/>
  <c r="I165"/>
  <c r="I166"/>
  <c r="I167"/>
  <c r="I10"/>
  <c r="H131"/>
  <c r="G131"/>
  <c r="H110"/>
  <c r="I110" s="1"/>
  <c r="G110"/>
  <c r="H139"/>
  <c r="G139"/>
  <c r="H144"/>
  <c r="I144" s="1"/>
  <c r="G144"/>
  <c r="H162"/>
  <c r="G162"/>
  <c r="H75"/>
  <c r="I75" s="1"/>
  <c r="G75"/>
  <c r="H66"/>
  <c r="G66"/>
  <c r="H13"/>
  <c r="H12" s="1"/>
  <c r="H57"/>
  <c r="G57"/>
  <c r="G13"/>
  <c r="G12" s="1"/>
  <c r="I157" l="1"/>
  <c r="I66"/>
  <c r="I162"/>
  <c r="I139"/>
  <c r="I131"/>
  <c r="I12"/>
  <c r="I57"/>
  <c r="I13"/>
</calcChain>
</file>

<file path=xl/sharedStrings.xml><?xml version="1.0" encoding="utf-8"?>
<sst xmlns="http://schemas.openxmlformats.org/spreadsheetml/2006/main" count="902" uniqueCount="278">
  <si>
    <t>Наименование</t>
  </si>
  <si>
    <t>Муниципальное образование сельского поселения " Село Букань"</t>
  </si>
  <si>
    <t xml:space="preserve">  Учреждение: Администрация (исполнительно-распорядительный орган) сельского поселения "Село Букань"</t>
  </si>
  <si>
    <t xml:space="preserve">  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</si>
  <si>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      Депутаты представительного органа муниципального образования</t>
  </si>
  <si>
    <t xml:space="preserve">        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</si>
  <si>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 xml:space="preserve">          </t>
  </si>
  <si>
    <t xml:space="preserve">  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</si>
  <si>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      Центральный аппарат</t>
  </si>
  <si>
    <t xml:space="preserve">        Прочая закупка товаров, работ и услуг</t>
  </si>
  <si>
    <t xml:space="preserve">        Закупка энергетических ресурсов</t>
  </si>
  <si>
    <t xml:space="preserve">        Уплата иных платежей</t>
  </si>
  <si>
    <t xml:space="preserve">      Центральный аппарат (муниципальные служащие)</t>
  </si>
  <si>
    <t xml:space="preserve">        Фонд оплаты труда государственных (муниципальных) органов</t>
  </si>
  <si>
    <t xml:space="preserve">        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</si>
  <si>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      Центральный аппарат (прочие работники)</t>
  </si>
  <si>
    <t xml:space="preserve">      Глава местной администрации (исполнительно-распорядительного органа муниципального образования)</t>
  </si>
  <si>
    <t xml:space="preserve">    Резервные фонды</t>
  </si>
  <si>
    <t xml:space="preserve">      Резервный фонд администрации сельского поселения</t>
  </si>
  <si>
    <t xml:space="preserve">        Резервные средства</t>
  </si>
  <si>
    <t xml:space="preserve">    Другие общегосударственные вопросы</t>
  </si>
  <si>
    <t xml:space="preserve">      Реализация государственных функций, связанных с общегосударственными вопросами</t>
  </si>
  <si>
    <t xml:space="preserve">    Мобилизационная и вневойсковая подготовка</t>
  </si>
  <si>
    <t xml:space="preserve">      Осуществление первичного воинского учета органами местного самоуправления поселений, муниципальных и городских округов</t>
  </si>
  <si>
    <t xml:space="preserve">    Гражданская оборона</t>
  </si>
  <si>
    <t xml:space="preserve">      Опахивание населенных пунктов минерализованной полосой</t>
  </si>
  <si>
    <t xml:space="preserve">      Предупреждение и ликвидация пожаров</t>
  </si>
  <si>
    <t xml:space="preserve">    Дорожное хозяйство (дорожные фонды)</t>
  </si>
  <si>
    <t xml:space="preserve">      Текущий ремонт и содержание автомобильных дорог общего пользования (чистка дорог от снега)</t>
  </si>
  <si>
    <t xml:space="preserve">      Текущий ремонт и содержание автомобильных дорог общего пользования (грейдирование дорог)</t>
  </si>
  <si>
    <t xml:space="preserve">      Текущий ремонт и содержание автомобильных дорог общего пользования (текущий ремонт)</t>
  </si>
  <si>
    <t xml:space="preserve">    Другие вопросы в области национальной экономики</t>
  </si>
  <si>
    <t xml:space="preserve">      Изготовление технической документации на объекты муниципального и выявленного бесхозного имущества</t>
  </si>
  <si>
    <t xml:space="preserve">      Содержание мест захоронения на территории сельских поселений Людиновского района</t>
  </si>
  <si>
    <t xml:space="preserve">    Коммунальное хозяйство</t>
  </si>
  <si>
    <t xml:space="preserve">      Проведение мероприятий по нормативному содержанию независимых источников водоснабжения в поселениях</t>
  </si>
  <si>
    <t xml:space="preserve">      Непрограммные расходы (Содержание газопровода)</t>
  </si>
  <si>
    <t xml:space="preserve">      Обеспечение сохранения, использования и популяризации объектов наследия и военно-мемориальных объектов</t>
  </si>
  <si>
    <t xml:space="preserve">      Ликвидация несанкционированных свалок бытовых отходов на территории муниципального района, внедрение системы раздельного сбора мусора</t>
  </si>
  <si>
    <t xml:space="preserve">      Установка, содержание и обслуживание контейнерных площадок в сельских населенных пунктах, приобретение контейнеров</t>
  </si>
  <si>
    <t xml:space="preserve">      Потребление электроэнергии объектами уличного освещения</t>
  </si>
  <si>
    <t xml:space="preserve">      Содержание объектов уличного освещения</t>
  </si>
  <si>
    <t xml:space="preserve">      Содержание в чистоте территории сельского поселения</t>
  </si>
  <si>
    <t xml:space="preserve">      Обрезка и спиливание деревьев</t>
  </si>
  <si>
    <t xml:space="preserve">      Содержание и ремонт пешеходных дорожек и тротуаров, детских спортивных площадок</t>
  </si>
  <si>
    <t xml:space="preserve">      Благоустройство площадки для отдыха в селе Букань</t>
  </si>
  <si>
    <t xml:space="preserve">      Реализация проектов развития общественной инфраструктуры муниципальных образований Людиновского района, основанных на местных инициативах (Устройство площадки перед летней сценой в селе Букань)</t>
  </si>
  <si>
    <t xml:space="preserve">      Реализация проектов развития общественной инфраструктуры муниципальных образований Людиновского района, основанных на местных инициативах</t>
  </si>
  <si>
    <t xml:space="preserve">    Профессиональная подготовка, переподготовка и повышение квалификации</t>
  </si>
  <si>
    <t xml:space="preserve">      Профессиональная подготовка, переподготовка и повышение квалификации</t>
  </si>
  <si>
    <t xml:space="preserve">    Социальное обеспечение населения</t>
  </si>
  <si>
    <t xml:space="preserve">      Публичные нормативные социальные выплаты гражданам</t>
  </si>
  <si>
    <t xml:space="preserve">        Иные выплаты населению</t>
  </si>
  <si>
    <t xml:space="preserve">      Пособия по социальной помощи населению</t>
  </si>
  <si>
    <t xml:space="preserve">        Иные пенсии, социальные доплаты к пенсиям</t>
  </si>
  <si>
    <t xml:space="preserve">  Учреждение: Администрация муниципального района "Город Людиново и Людиновский район"</t>
  </si>
  <si>
    <t xml:space="preserve">      Социальная поддержка работников культуры, проживающих и работающих в сельской местности</t>
  </si>
  <si>
    <t xml:space="preserve">        Иные межбюджетные трансферты</t>
  </si>
  <si>
    <t xml:space="preserve">    Другие вопросы в области физической культуры и спорта</t>
  </si>
  <si>
    <t xml:space="preserve">      Развитие физической культуры и спорта в сельских поселениях Людиновского района</t>
  </si>
  <si>
    <t xml:space="preserve">  Учреждение: Отдел культуры администрации муниципального района "Город Людиново и Людиновский район"</t>
  </si>
  <si>
    <t xml:space="preserve">    Культура</t>
  </si>
  <si>
    <t xml:space="preserve">      Содержание казенных учреждений культуры сельских поселений</t>
  </si>
  <si>
    <t>Итого</t>
  </si>
  <si>
    <t>001</t>
  </si>
  <si>
    <t>0103</t>
  </si>
  <si>
    <t>51 0 01 00300</t>
  </si>
  <si>
    <t>123</t>
  </si>
  <si>
    <t>0104</t>
  </si>
  <si>
    <t>51 0 01 00400</t>
  </si>
  <si>
    <t>244</t>
  </si>
  <si>
    <t>247</t>
  </si>
  <si>
    <t>853</t>
  </si>
  <si>
    <t>51 0 01 00410</t>
  </si>
  <si>
    <t>121</t>
  </si>
  <si>
    <t>129</t>
  </si>
  <si>
    <t>51 0 01 00420</t>
  </si>
  <si>
    <t>51 0 01 00800</t>
  </si>
  <si>
    <t>0111</t>
  </si>
  <si>
    <t>51 0 01 00700</t>
  </si>
  <si>
    <t>870</t>
  </si>
  <si>
    <t>0113</t>
  </si>
  <si>
    <t>51 0 01 00900</t>
  </si>
  <si>
    <t>0203</t>
  </si>
  <si>
    <t>99 9 00 51180</t>
  </si>
  <si>
    <t>0309</t>
  </si>
  <si>
    <t>10 0 01 00100</t>
  </si>
  <si>
    <t>10 0 01 00200</t>
  </si>
  <si>
    <t>0409</t>
  </si>
  <si>
    <t>24 1 03 01010</t>
  </si>
  <si>
    <t>24 1 03 01020</t>
  </si>
  <si>
    <t>24 1 03 01030</t>
  </si>
  <si>
    <t>0412</t>
  </si>
  <si>
    <t>38 1 09 01000</t>
  </si>
  <si>
    <t>48 2 01 03000</t>
  </si>
  <si>
    <t>0502</t>
  </si>
  <si>
    <t>02 1 02 03000</t>
  </si>
  <si>
    <t>66 0 00 02000</t>
  </si>
  <si>
    <t>0503</t>
  </si>
  <si>
    <t>11 0 05 04000</t>
  </si>
  <si>
    <t>12 0 03 01000</t>
  </si>
  <si>
    <t>12 0 04 01000</t>
  </si>
  <si>
    <t>48 0 01 00110</t>
  </si>
  <si>
    <t>48 0 01 00120</t>
  </si>
  <si>
    <t>48 0 01 00210</t>
  </si>
  <si>
    <t>48 0 01 00220</t>
  </si>
  <si>
    <t>48 0 01 00230</t>
  </si>
  <si>
    <t>48 0 01 00240</t>
  </si>
  <si>
    <t>51 0 21 01400</t>
  </si>
  <si>
    <t>51 0 21 01600</t>
  </si>
  <si>
    <t>0705</t>
  </si>
  <si>
    <t>51 0 01 00500</t>
  </si>
  <si>
    <t>1003</t>
  </si>
  <si>
    <t>03 1 01 00100</t>
  </si>
  <si>
    <t>360</t>
  </si>
  <si>
    <t>03 1 01 00200</t>
  </si>
  <si>
    <t>312</t>
  </si>
  <si>
    <t>03 0 04 01500</t>
  </si>
  <si>
    <t>540</t>
  </si>
  <si>
    <t>1105</t>
  </si>
  <si>
    <t>13 1 01 01500</t>
  </si>
  <si>
    <t>0801</t>
  </si>
  <si>
    <t>11 0 03 03300</t>
  </si>
  <si>
    <t>0100</t>
  </si>
  <si>
    <t>0123</t>
  </si>
  <si>
    <t>0131</t>
  </si>
  <si>
    <t>24-51180-00000-00000</t>
  </si>
  <si>
    <t>2300</t>
  </si>
  <si>
    <t>Ведомство</t>
  </si>
  <si>
    <t>Подраздел</t>
  </si>
  <si>
    <t>Целевая статья</t>
  </si>
  <si>
    <t>Вид расхода</t>
  </si>
  <si>
    <t>ДОП.класс</t>
  </si>
  <si>
    <t>Роспись утвержденная</t>
  </si>
  <si>
    <t>исполнено</t>
  </si>
  <si>
    <t>% исполн</t>
  </si>
  <si>
    <t>Муниципальная программа "Совершенствование системы управления органами местного управления сельского поселения "Село Букань"</t>
  </si>
  <si>
    <t>Общегосударственные вопросы</t>
  </si>
  <si>
    <t>Национальная оборона</t>
  </si>
  <si>
    <t>Муниципальная программа "Обеспечение безопасности жизнедеятельности населения" сельского поселения "Село Букань"</t>
  </si>
  <si>
    <t>Национальная экономика</t>
  </si>
  <si>
    <t>Муниципальная программа "Благоустройство территории сельского поселения "Село Букань"</t>
  </si>
  <si>
    <t>БЛАГОУСТРОЙСТВО</t>
  </si>
  <si>
    <t>Муниципальная программа "Социальная поддержка граждан сельского поселения "Село Букань"</t>
  </si>
  <si>
    <t>51 0 21 00000</t>
  </si>
  <si>
    <t>Исполнение расходов бюджета   сельского поселения "Село Букань" за 1 квартал 2024 года (руб.)</t>
  </si>
  <si>
    <t xml:space="preserve"> Наименование показателя</t>
  </si>
  <si>
    <t>Код дохода по бюджетной классификации</t>
  </si>
  <si>
    <t>Утвержденные бюджетные назначения</t>
  </si>
  <si>
    <t>Исполнено</t>
  </si>
  <si>
    <t>% исполнения</t>
  </si>
  <si>
    <t>4</t>
  </si>
  <si>
    <t>5</t>
  </si>
  <si>
    <t>Доходы бюджета - всего</t>
  </si>
  <si>
    <t>x</t>
  </si>
  <si>
    <t>в том числе:</t>
  </si>
  <si>
    <t xml:space="preserve">  НАЛОГОВЫЕ И НЕНАЛОГОВЫЕ ДОХОДЫ</t>
  </si>
  <si>
    <t>000 1 00 00000 00 0000 000</t>
  </si>
  <si>
    <t xml:space="preserve">  НАЛОГИ НА ПРИБЫЛЬ, ДОХОДЫ</t>
  </si>
  <si>
    <t>000 1 01 00000 00 0000 000</t>
  </si>
  <si>
    <t xml:space="preserve">  Налог на доходы физических лиц</t>
  </si>
  <si>
    <t>000 1 01 02000 01 0000 110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</si>
  <si>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</t>
  </si>
  <si>
    <t>000 1 01 02010 01 0000 110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</si>
  <si>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(сумма платежа (перерасчеты, недоимка и задолженность по соответствующему платежу, в том числе по отмененному)</t>
  </si>
  <si>
    <t>000 1 01 02010 01 1000 110</t>
  </si>
  <si>
    <t xml:space="preserve">  НАЛОГИ НА СОВОКУПНЫЙ ДОХОД</t>
  </si>
  <si>
    <t>000 1 05 00000 00 0000 000</t>
  </si>
  <si>
    <t xml:space="preserve">  Налог, взимаемый в связи с применением упрощенной системы налогообложения</t>
  </si>
  <si>
    <t>000 1 05 01000 00 0000 110</t>
  </si>
  <si>
    <t xml:space="preserve">  Налог, взимаемый с налогоплательщиков, выбравших в качестве объекта налогообложения доходы</t>
  </si>
  <si>
    <t>000 1 05 01010 01 0000 110</t>
  </si>
  <si>
    <t>000 1 05 01011 01 0000 110</t>
  </si>
  <si>
    <t xml:space="preserve">  Налог, взимаемый с налогоплательщиков, выбравших в качестве объекта налогообложения доходы (сумма платежа (перерасчеты, недоимка и задолженность по соответствующему платежу, в том числе по отмененному)</t>
  </si>
  <si>
    <t>000 1 05 01011 01 1000 110</t>
  </si>
  <si>
    <t xml:space="preserve">  НАЛОГИ НА ИМУЩЕСТВО</t>
  </si>
  <si>
    <t>000 1 06 00000 00 0000 000</t>
  </si>
  <si>
    <t xml:space="preserve">  Налог на имущество физических лиц</t>
  </si>
  <si>
    <t>000 1 06 01000 00 0000 110</t>
  </si>
  <si>
    <t xml:space="preserve">  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</si>
  <si>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000 1 06 01030 10 0000 110</t>
  </si>
  <si>
    <t xml:space="preserve">  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</si>
  <si>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000 1 06 01030 10 1000 110</t>
  </si>
  <si>
    <t xml:space="preserve">  Земельный налог</t>
  </si>
  <si>
    <t>000 1 06 06000 00 0000 110</t>
  </si>
  <si>
    <t xml:space="preserve">  Земельный налог с организаций</t>
  </si>
  <si>
    <t>000 1 06 06030 00 0000 110</t>
  </si>
  <si>
    <t>-</t>
  </si>
  <si>
    <t xml:space="preserve">  Земельный налог с организаций, обладающих земельным участком, расположенным в границах сельских поселений</t>
  </si>
  <si>
    <t>000 1 06 06033 10 0000 110</t>
  </si>
  <si>
    <t xml:space="preserve">  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</si>
  <si>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000 1 06 06033 10 1000 110</t>
  </si>
  <si>
    <t xml:space="preserve">  Земельный налог с физических лиц</t>
  </si>
  <si>
    <t>000 1 06 06040 00 0000 110</t>
  </si>
  <si>
    <t xml:space="preserve">  Земельный налог с физических лиц, обладающих земельным участком, расположенным в границах сельских поселений</t>
  </si>
  <si>
    <t>000 1 06 06043 10 0000 110</t>
  </si>
  <si>
    <t xml:space="preserve">  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</si>
  <si>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000 1 06 06043 10 1000 110</t>
  </si>
  <si>
    <t xml:space="preserve">  ДОХОДЫ ОТ ИСПОЛЬЗОВАНИЯ ИМУЩЕСТВА, НАХОДЯЩЕГОСЯ В ГОСУДАРСТВЕННОЙ И МУНИЦИПАЛЬНОЙ СОБСТВЕННОСТИ</t>
  </si>
  <si>
    <t>000 1 11 00000 00 0000 000</t>
  </si>
  <si>
    <t xml:space="preserve">  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</si>
  <si>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000 1 11 05000 00 0000 120</t>
  </si>
  <si>
    <t xml:space="preserve">  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</si>
  <si>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000 1 11 05020 00 0000 120</t>
  </si>
  <si>
    <t xml:space="preserve">  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</si>
  <si>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000 1 11 05025 10 0000 120</t>
  </si>
  <si>
    <t xml:space="preserve">  ДОХОДЫ ОТ ПРОДАЖИ МАТЕРИАЛЬНЫХ И НЕМАТЕРИАЛЬНЫХ АКТИВОВ</t>
  </si>
  <si>
    <t>000 1 14 00000 00 0000 000</t>
  </si>
  <si>
    <t xml:space="preserve">  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</si>
  <si>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000 1 14 02000 00 0000 000</t>
  </si>
  <si>
    <t xml:space="preserve">  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</si>
  <si>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000 1 14 02050 10 0000 410</t>
  </si>
  <si>
    <t xml:space="preserve">  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</si>
  <si>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000 1 14 02053 10 0000 410</t>
  </si>
  <si>
    <t xml:space="preserve">  </t>
  </si>
  <si>
    <t>000 1 14 02053 10 1000 410</t>
  </si>
  <si>
    <t xml:space="preserve">  Доходы от продажи земельных участков, находящихся в государственной и муниципальной собственности</t>
  </si>
  <si>
    <t>000 1 14 06000 00 0000 430</t>
  </si>
  <si>
    <t xml:space="preserve">  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</si>
  <si>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000 1 14 06020 00 0000 430</t>
  </si>
  <si>
    <t xml:space="preserve">  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</si>
  <si>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000 1 14 06025 10 0000 430</t>
  </si>
  <si>
    <t>000 1 14 06025 10 1000 430</t>
  </si>
  <si>
    <t xml:space="preserve">  ПРОЧИЕ НЕНАЛОГОВЫЕ ДОХОДЫ</t>
  </si>
  <si>
    <t>000 1 17 00000 00 0000 000</t>
  </si>
  <si>
    <t xml:space="preserve">  Инициативные платежи</t>
  </si>
  <si>
    <t>000 1 17 15000 00 0000 150</t>
  </si>
  <si>
    <t xml:space="preserve">  Инициативные платежи, зачисляемые в бюджеты сельских поселений</t>
  </si>
  <si>
    <t>000 1 17 15030 10 0000 150</t>
  </si>
  <si>
    <t xml:space="preserve">  БЕЗВОЗМЕЗДНЫЕ ПОСТУПЛЕНИЯ</t>
  </si>
  <si>
    <t>000 2 00 00000 00 0000 000</t>
  </si>
  <si>
    <t xml:space="preserve">  БЕЗВОЗМЕЗДНЫЕ ПОСТУПЛЕНИЯ ОТ ДРУГИХ БЮДЖЕТОВ БЮДЖЕТНОЙ СИСТЕМЫ РОССИЙСКОЙ ФЕДЕРАЦИИ</t>
  </si>
  <si>
    <t>000 2 02 00000 00 0000 000</t>
  </si>
  <si>
    <t xml:space="preserve">  Дотации бюджетам бюджетной системы Российской Федерации</t>
  </si>
  <si>
    <t>000 2 02 10000 00 0000 150</t>
  </si>
  <si>
    <t xml:space="preserve">  Дотации на выравнивание бюджетной обеспеченности</t>
  </si>
  <si>
    <t>000 2 02 15001 00 0000 150</t>
  </si>
  <si>
    <t xml:space="preserve">  Дотации бюджетам сельских поселений на выравнивание бюджетной обеспеченности из бюджета субъекта Российской Федерации</t>
  </si>
  <si>
    <t>000 2 02 15001 10 0000 150</t>
  </si>
  <si>
    <t xml:space="preserve">  Дотации бюджетам сельских поселений на выравнивание бюджетной обеспеченности</t>
  </si>
  <si>
    <t>000 2 02 15001 10 0315 150</t>
  </si>
  <si>
    <t xml:space="preserve">  Субвенции бюджетам бюджетной системы Российской Федерации</t>
  </si>
  <si>
    <t>000 2 02 30000 00 0000 150</t>
  </si>
  <si>
    <t xml:space="preserve">  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</si>
  <si>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000 2 02 35118 00 0000 150</t>
  </si>
  <si>
    <t xml:space="preserve">  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</si>
  <si>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000 2 02 35118 10 0000 150</t>
  </si>
  <si>
    <t xml:space="preserve">  Иные межбюджетные трансферты</t>
  </si>
  <si>
    <t>000 2 02 40000 00 0000 150</t>
  </si>
  <si>
    <t xml:space="preserve">  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</si>
  <si>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000 2 02 40014 00 0000 150</t>
  </si>
  <si>
    <t xml:space="preserve">  Межбюджетные трансферты, передаваемые бюджетам сельских поселений из бюджетов МР на осуществление части полномочий по решению вопросов местного значения в соответствии с заключенными соглашениями (в рамках МП «Обеспечение доступным и комфортным жильем и коммунальными услугами население Людиновского района»))</t>
  </si>
  <si>
    <t>000 2 02 40014 10 0401 150</t>
  </si>
  <si>
    <t xml:space="preserve">  Межбюджетные трансферты, передаваемые бюджетам сельских поселений из бюджетов МР на осуществление части полномочий по решению вопросов местного значения в соответствии с заключенными соглашениями (в рамках МП «Охрана окружающей среды в Людиновском районе»)</t>
  </si>
  <si>
    <t>000 2 02 40014 10 0403 150</t>
  </si>
  <si>
    <t xml:space="preserve">  Межбюджетные трансферты, передаваемые бюджетам сельских поселений из бюджетов МР на осуществление части полномочий по решению вопросов местного значения в соответствии с заключенными соглашениями (в рамках МП «Развитие дорожного хозяйства в Людиновском районе»)</t>
  </si>
  <si>
    <t>000 2 02 40014 10 0404 150</t>
  </si>
  <si>
    <t xml:space="preserve">  Межбюджетные трансферты, передаваемые бюджетам сельских поселений из бюджетов МР на осуществление части полномочий по решению вопросов местного значения в соответствии с заключенными соглашениями (в рамках МП "Управление имущественным комплексом МР "Город Людиново и Людиновский район")</t>
  </si>
  <si>
    <t>000 2 02 40014 10 0405 150</t>
  </si>
  <si>
    <t xml:space="preserve">  Межбюджетные трансферты, передаваемые бюджетам сельских поселений из бюджетов МР на осуществление части полномочий по решению вопросов местного значения в соответствии с заключенными соглашениями (в рамках МП "Совершенствование системы гидротехнических сооружений на территории Людиновского района")</t>
  </si>
  <si>
    <t>000 2 02 40014 10 0407 150</t>
  </si>
  <si>
    <t>000 2 02 40014 10 0409 150</t>
  </si>
  <si>
    <t xml:space="preserve">  Прочие межбюджетные трансферты, передаваемые бюджетам</t>
  </si>
  <si>
    <t>000 2 02 49999 00 0000 150</t>
  </si>
  <si>
    <t xml:space="preserve">  Прочие межбюджетные трансферты, передаваемые бюджетам сельских поселений</t>
  </si>
  <si>
    <t>000 2 02 49999 10 0000 150</t>
  </si>
  <si>
    <t xml:space="preserve">  Прочие межбюджетные трансферты, передаваемые бюджетам  сельских   поселений из бюджетов МР на реализацию проектов развития общественной инфраструктуры  муниципальных образований Людиновского района, основанных на местных</t>
  </si>
  <si>
    <t>000 2 02 49999 10 0406 150</t>
  </si>
  <si>
    <t xml:space="preserve">  ВОЗВРАТ ОСТАТКОВ СУБСИДИЙ, СУБВЕНЦИЙ И ИНЫХ МЕЖБЮДЖЕТНЫХ ТРАНСФЕРТОВ, ИМЕЮЩИХ ЦЕЛЕВОЕ НАЗНАЧЕНИЕ, ПРОШЛЫХ ЛЕТ</t>
  </si>
  <si>
    <t>000 2 19 00000 00 0000 000</t>
  </si>
  <si>
    <t xml:space="preserve">  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</si>
  <si>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000 2 19 00000 10 0000 150</t>
  </si>
  <si>
    <t xml:space="preserve">  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</si>
  <si>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000 2 19 60010 10 0000 150</t>
  </si>
  <si>
    <t>000 2 19 60010 10 0404 150</t>
  </si>
  <si>
    <t>Приложение №2                                                                                                                                                                                                                                                                                                                                         к постановлению № 5  от 08.04.2024 г.                                                                                                                                                                                                                                                                                                                                              "Об исполнении бюджета сельского поседения "Село Букань" за           1 квартал 2024 г."</t>
  </si>
  <si>
    <r>
      <rPr>
        <b/>
        <sz val="9"/>
        <rFont val="Cambria"/>
        <family val="1"/>
        <charset val="204"/>
        <scheme val="major"/>
      </rPr>
      <t xml:space="preserve">Приложение № 1        </t>
    </r>
    <r>
      <rPr>
        <b/>
        <i/>
        <sz val="9"/>
        <rFont val="Cambria"/>
        <family val="1"/>
        <charset val="204"/>
        <scheme val="major"/>
      </rPr>
      <t xml:space="preserve">                                                                            к постановлению № 5  от 08.04.2024 г.                                                     "Об исполнении бюджета сельского поседения "Село Букань" за 1 квартал2024 г."</t>
    </r>
  </si>
  <si>
    <t xml:space="preserve">                                Исполнение доходов бюджюта   сельского поселения "Село Букань"    за 1 квартал 2024 года (руб.)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</si>
</sst>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charset val="204"/>
      <scheme val="minor"/>
    </font>
    <font>
      <b/>
      <sz val="10"/>
      <color rgb="FF000000"/>
      <name val="Arial Cyr"/>
    </font>
    <font>
      <sz val="10"/>
      <color rgb="FF000000"/>
      <name val="Arial Cyr"/>
    </font>
    <font>
      <b/>
      <sz val="10"/>
      <color rgb="FF000000"/>
      <name val="Cambria"/>
      <family val="1"/>
      <charset val="204"/>
      <scheme val="major"/>
    </font>
    <font>
      <b/>
      <sz val="10"/>
      <color rgb="FF000000"/>
      <name val="Arial Cyr"/>
      <charset val="204"/>
    </font>
    <font>
      <b/>
      <sz val="11"/>
      <color theme="1"/>
      <name val="Calibri"/>
      <family val="2"/>
      <charset val="204"/>
      <scheme val="minor"/>
    </font>
    <font>
      <sz val="10"/>
      <name val="Arial Cyr"/>
    </font>
    <font>
      <sz val="16"/>
      <color theme="1"/>
      <name val="Calibri"/>
      <family val="2"/>
      <charset val="204"/>
      <scheme val="minor"/>
    </font>
    <font>
      <sz val="11"/>
      <name val="Cambria"/>
      <family val="1"/>
      <charset val="204"/>
      <scheme val="major"/>
    </font>
    <font>
      <b/>
      <i/>
      <sz val="9"/>
      <name val="Cambria"/>
      <family val="1"/>
      <charset val="204"/>
      <scheme val="major"/>
    </font>
    <font>
      <b/>
      <sz val="9"/>
      <name val="Cambria"/>
      <family val="1"/>
      <charset val="204"/>
      <scheme val="major"/>
    </font>
    <font>
      <b/>
      <sz val="11"/>
      <color rgb="FF000000"/>
      <name val="Arial Cyr"/>
    </font>
    <font>
      <b/>
      <sz val="15"/>
      <color rgb="FF000000"/>
      <name val="Cambria"/>
      <family val="1"/>
      <charset val="204"/>
      <scheme val="major"/>
    </font>
    <font>
      <sz val="8"/>
      <color rgb="FF000000"/>
      <name val="Arial Cyr"/>
    </font>
    <font>
      <b/>
      <sz val="11"/>
      <color rgb="FF000000"/>
      <name val="Cambria"/>
      <family val="1"/>
      <charset val="204"/>
      <scheme val="major"/>
    </font>
    <font>
      <sz val="10"/>
      <color rgb="FF000000"/>
      <name val="Cambria"/>
      <family val="1"/>
      <charset val="204"/>
      <scheme val="major"/>
    </font>
    <font>
      <b/>
      <sz val="12"/>
      <color rgb="FF000000"/>
      <name val="Cambria"/>
      <family val="1"/>
      <charset val="204"/>
      <scheme val="major"/>
    </font>
    <font>
      <b/>
      <sz val="8"/>
      <color rgb="FF000000"/>
      <name val="Arial Cyr"/>
    </font>
  </fonts>
  <fills count="11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99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2">
    <xf numFmtId="0" fontId="0" fillId="0" borderId="0"/>
    <xf numFmtId="0" fontId="1" fillId="0" borderId="1">
      <alignment horizontal="center" vertical="center" wrapText="1"/>
    </xf>
    <xf numFmtId="0" fontId="2" fillId="0" borderId="2">
      <alignment horizontal="center" vertical="center" shrinkToFit="1"/>
    </xf>
    <xf numFmtId="0" fontId="2" fillId="0" borderId="2">
      <alignment horizontal="left" vertical="top" wrapText="1"/>
    </xf>
    <xf numFmtId="0" fontId="1" fillId="0" borderId="3">
      <alignment horizontal="left"/>
    </xf>
    <xf numFmtId="4" fontId="2" fillId="2" borderId="2">
      <alignment horizontal="right" vertical="top" shrinkToFit="1"/>
    </xf>
    <xf numFmtId="4" fontId="2" fillId="0" borderId="2">
      <alignment horizontal="right" vertical="top" shrinkToFit="1"/>
    </xf>
    <xf numFmtId="4" fontId="1" fillId="3" borderId="2">
      <alignment horizontal="right" vertical="top" shrinkToFit="1"/>
    </xf>
    <xf numFmtId="0" fontId="11" fillId="0" borderId="4">
      <alignment horizontal="center"/>
    </xf>
    <xf numFmtId="0" fontId="13" fillId="0" borderId="2">
      <alignment horizontal="center" vertical="top" wrapText="1"/>
    </xf>
    <xf numFmtId="49" fontId="13" fillId="0" borderId="2">
      <alignment horizontal="center" vertical="top" wrapText="1"/>
    </xf>
    <xf numFmtId="0" fontId="13" fillId="0" borderId="2">
      <alignment horizontal="center" vertical="center"/>
    </xf>
    <xf numFmtId="49" fontId="13" fillId="0" borderId="7">
      <alignment horizontal="center" vertical="center"/>
    </xf>
    <xf numFmtId="0" fontId="13" fillId="0" borderId="8">
      <alignment horizontal="left" wrapText="1"/>
    </xf>
    <xf numFmtId="49" fontId="13" fillId="0" borderId="9">
      <alignment horizontal="center"/>
    </xf>
    <xf numFmtId="4" fontId="13" fillId="0" borderId="9">
      <alignment horizontal="right" shrinkToFit="1"/>
    </xf>
    <xf numFmtId="0" fontId="13" fillId="0" borderId="10">
      <alignment horizontal="left" wrapText="1"/>
    </xf>
    <xf numFmtId="49" fontId="13" fillId="0" borderId="1">
      <alignment horizontal="center"/>
    </xf>
    <xf numFmtId="4" fontId="13" fillId="0" borderId="1">
      <alignment horizontal="right" shrinkToFit="1"/>
    </xf>
    <xf numFmtId="0" fontId="13" fillId="0" borderId="11">
      <alignment horizontal="left" wrapText="1" indent="2"/>
    </xf>
    <xf numFmtId="49" fontId="13" fillId="0" borderId="12">
      <alignment horizontal="center"/>
    </xf>
    <xf numFmtId="4" fontId="13" fillId="0" borderId="12">
      <alignment horizontal="right" shrinkToFit="1"/>
    </xf>
  </cellStyleXfs>
  <cellXfs count="80">
    <xf numFmtId="0" fontId="0" fillId="0" borderId="0" xfId="0"/>
    <xf numFmtId="0" fontId="0" fillId="0" borderId="0" xfId="0" applyAlignment="1">
      <alignment wrapText="1"/>
    </xf>
    <xf numFmtId="49" fontId="0" fillId="0" borderId="0" xfId="0" applyNumberFormat="1" applyAlignment="1">
      <alignment wrapText="1"/>
    </xf>
    <xf numFmtId="49" fontId="0" fillId="0" borderId="0" xfId="0" applyNumberFormat="1"/>
    <xf numFmtId="0" fontId="3" fillId="4" borderId="2" xfId="3" applyNumberFormat="1" applyFont="1" applyFill="1" applyBorder="1" applyAlignment="1" applyProtection="1">
      <alignment horizontal="left" vertical="top" wrapText="1"/>
    </xf>
    <xf numFmtId="0" fontId="4" fillId="4" borderId="2" xfId="3" applyNumberFormat="1" applyFont="1" applyFill="1" applyBorder="1" applyAlignment="1" applyProtection="1">
      <alignment horizontal="left" vertical="top" wrapText="1"/>
    </xf>
    <xf numFmtId="0" fontId="3" fillId="4" borderId="2" xfId="3" quotePrefix="1" applyNumberFormat="1" applyFont="1" applyFill="1" applyBorder="1" applyAlignment="1" applyProtection="1">
      <alignment horizontal="left" vertical="top" wrapText="1"/>
    </xf>
    <xf numFmtId="0" fontId="2" fillId="0" borderId="2" xfId="2" applyNumberFormat="1" applyBorder="1" applyProtection="1">
      <alignment horizontal="center" vertical="center" shrinkToFit="1"/>
    </xf>
    <xf numFmtId="0" fontId="1" fillId="0" borderId="2" xfId="1" applyBorder="1">
      <alignment horizontal="center" vertical="center" wrapText="1"/>
    </xf>
    <xf numFmtId="0" fontId="0" fillId="0" borderId="2" xfId="0" applyBorder="1" applyAlignment="1">
      <alignment wrapText="1"/>
    </xf>
    <xf numFmtId="0" fontId="2" fillId="0" borderId="2" xfId="3" applyNumberFormat="1" applyBorder="1" applyProtection="1">
      <alignment horizontal="left" vertical="top" wrapText="1"/>
    </xf>
    <xf numFmtId="4" fontId="2" fillId="2" borderId="2" xfId="5" applyNumberFormat="1" applyBorder="1" applyProtection="1">
      <alignment horizontal="right" vertical="top" shrinkToFit="1"/>
    </xf>
    <xf numFmtId="10" fontId="0" fillId="0" borderId="2" xfId="0" applyNumberFormat="1" applyBorder="1"/>
    <xf numFmtId="4" fontId="2" fillId="0" borderId="2" xfId="6" applyNumberFormat="1" applyBorder="1" applyProtection="1">
      <alignment horizontal="right" vertical="top" shrinkToFit="1"/>
    </xf>
    <xf numFmtId="0" fontId="6" fillId="7" borderId="2" xfId="3" applyNumberFormat="1" applyFont="1" applyFill="1" applyBorder="1" applyProtection="1">
      <alignment horizontal="left" vertical="top" wrapText="1"/>
    </xf>
    <xf numFmtId="4" fontId="6" fillId="7" borderId="2" xfId="5" applyNumberFormat="1" applyFont="1" applyFill="1" applyBorder="1" applyProtection="1">
      <alignment horizontal="right" vertical="top" shrinkToFit="1"/>
    </xf>
    <xf numFmtId="0" fontId="1" fillId="0" borderId="2" xfId="4" applyNumberFormat="1" applyBorder="1" applyProtection="1">
      <alignment horizontal="left"/>
    </xf>
    <xf numFmtId="4" fontId="1" fillId="3" borderId="2" xfId="7" applyNumberFormat="1" applyBorder="1" applyProtection="1">
      <alignment horizontal="right" vertical="top" shrinkToFit="1"/>
    </xf>
    <xf numFmtId="0" fontId="2" fillId="5" borderId="2" xfId="3" applyNumberFormat="1" applyFill="1" applyBorder="1" applyProtection="1">
      <alignment horizontal="left" vertical="top" wrapText="1"/>
    </xf>
    <xf numFmtId="10" fontId="0" fillId="5" borderId="2" xfId="0" applyNumberFormat="1" applyFill="1" applyBorder="1"/>
    <xf numFmtId="0" fontId="2" fillId="4" borderId="2" xfId="3" applyNumberFormat="1" applyFill="1" applyBorder="1" applyProtection="1">
      <alignment horizontal="left" vertical="top" wrapText="1"/>
    </xf>
    <xf numFmtId="10" fontId="0" fillId="4" borderId="2" xfId="0" applyNumberFormat="1" applyFill="1" applyBorder="1"/>
    <xf numFmtId="0" fontId="1" fillId="8" borderId="2" xfId="3" applyNumberFormat="1" applyFont="1" applyFill="1" applyBorder="1" applyProtection="1">
      <alignment horizontal="left" vertical="top" wrapText="1"/>
    </xf>
    <xf numFmtId="4" fontId="1" fillId="8" borderId="2" xfId="5" applyNumberFormat="1" applyFont="1" applyFill="1" applyBorder="1" applyProtection="1">
      <alignment horizontal="right" vertical="top" shrinkToFit="1"/>
    </xf>
    <xf numFmtId="10" fontId="5" fillId="8" borderId="2" xfId="0" applyNumberFormat="1" applyFont="1" applyFill="1" applyBorder="1"/>
    <xf numFmtId="0" fontId="1" fillId="6" borderId="2" xfId="3" applyNumberFormat="1" applyFont="1" applyFill="1" applyBorder="1" applyProtection="1">
      <alignment horizontal="left" vertical="top" wrapText="1"/>
    </xf>
    <xf numFmtId="0" fontId="1" fillId="6" borderId="2" xfId="2" applyNumberFormat="1" applyFont="1" applyFill="1" applyBorder="1" applyProtection="1">
      <alignment horizontal="center" vertical="center" shrinkToFit="1"/>
    </xf>
    <xf numFmtId="4" fontId="1" fillId="6" borderId="2" xfId="5" applyNumberFormat="1" applyFont="1" applyFill="1" applyBorder="1" applyProtection="1">
      <alignment horizontal="right" vertical="top" shrinkToFit="1"/>
    </xf>
    <xf numFmtId="10" fontId="5" fillId="6" borderId="2" xfId="0" applyNumberFormat="1" applyFont="1" applyFill="1" applyBorder="1"/>
    <xf numFmtId="0" fontId="3" fillId="8" borderId="2" xfId="3" quotePrefix="1" applyNumberFormat="1" applyFont="1" applyFill="1" applyBorder="1" applyAlignment="1" applyProtection="1">
      <alignment horizontal="left" vertical="top" wrapText="1"/>
    </xf>
    <xf numFmtId="4" fontId="2" fillId="5" borderId="2" xfId="6" applyNumberFormat="1" applyFill="1" applyBorder="1" applyProtection="1">
      <alignment horizontal="right" vertical="top" shrinkToFit="1"/>
    </xf>
    <xf numFmtId="4" fontId="2" fillId="4" borderId="2" xfId="6" applyNumberFormat="1" applyFill="1" applyBorder="1" applyProtection="1">
      <alignment horizontal="right" vertical="top" shrinkToFit="1"/>
    </xf>
    <xf numFmtId="0" fontId="6" fillId="5" borderId="2" xfId="3" applyNumberFormat="1" applyFont="1" applyFill="1" applyBorder="1" applyProtection="1">
      <alignment horizontal="left" vertical="top" wrapText="1"/>
    </xf>
    <xf numFmtId="0" fontId="1" fillId="4" borderId="2" xfId="3" applyNumberFormat="1" applyFont="1" applyFill="1" applyBorder="1" applyProtection="1">
      <alignment horizontal="left" vertical="top" wrapText="1"/>
    </xf>
    <xf numFmtId="4" fontId="1" fillId="4" borderId="2" xfId="6" applyNumberFormat="1" applyFont="1" applyFill="1" applyBorder="1" applyProtection="1">
      <alignment horizontal="right" vertical="top" shrinkToFit="1"/>
    </xf>
    <xf numFmtId="10" fontId="5" fillId="4" borderId="2" xfId="0" applyNumberFormat="1" applyFont="1" applyFill="1" applyBorder="1"/>
    <xf numFmtId="4" fontId="1" fillId="4" borderId="2" xfId="5" applyNumberFormat="1" applyFont="1" applyFill="1" applyBorder="1" applyProtection="1">
      <alignment horizontal="right" vertical="top" shrinkToFit="1"/>
    </xf>
    <xf numFmtId="0" fontId="1" fillId="0" borderId="4" xfId="1" applyNumberFormat="1" applyBorder="1" applyAlignment="1" applyProtection="1">
      <alignment horizontal="center" vertical="center" wrapText="1"/>
    </xf>
    <xf numFmtId="0" fontId="0" fillId="0" borderId="2" xfId="0" applyBorder="1" applyAlignment="1">
      <alignment wrapText="1"/>
    </xf>
    <xf numFmtId="0" fontId="1" fillId="0" borderId="2" xfId="1" applyNumberFormat="1" applyBorder="1" applyProtection="1">
      <alignment horizontal="center" vertical="center" wrapText="1"/>
    </xf>
    <xf numFmtId="0" fontId="1" fillId="0" borderId="2" xfId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0" xfId="0" applyNumberFormat="1" applyAlignment="1">
      <alignment horizontal="right" wrapText="1"/>
    </xf>
    <xf numFmtId="0" fontId="0" fillId="0" borderId="0" xfId="0" applyAlignment="1">
      <alignment horizontal="right" wrapText="1"/>
    </xf>
    <xf numFmtId="0" fontId="7" fillId="9" borderId="0" xfId="0" applyFont="1" applyFill="1" applyAlignment="1">
      <alignment wrapText="1"/>
    </xf>
    <xf numFmtId="0" fontId="8" fillId="0" borderId="0" xfId="0" applyFont="1" applyBorder="1" applyProtection="1">
      <protection locked="0"/>
    </xf>
    <xf numFmtId="0" fontId="12" fillId="10" borderId="0" xfId="8" applyNumberFormat="1" applyFont="1" applyFill="1" applyBorder="1" applyAlignment="1" applyProtection="1">
      <alignment horizontal="center" wrapText="1"/>
    </xf>
    <xf numFmtId="0" fontId="3" fillId="0" borderId="0" xfId="8" applyNumberFormat="1" applyFont="1" applyBorder="1" applyProtection="1">
      <alignment horizontal="center"/>
    </xf>
    <xf numFmtId="0" fontId="3" fillId="0" borderId="0" xfId="8" applyFont="1" applyBorder="1">
      <alignment horizontal="center"/>
    </xf>
    <xf numFmtId="0" fontId="13" fillId="0" borderId="2" xfId="9" applyNumberFormat="1" applyProtection="1">
      <alignment horizontal="center" vertical="top" wrapText="1"/>
    </xf>
    <xf numFmtId="49" fontId="13" fillId="0" borderId="2" xfId="10" applyNumberFormat="1" applyProtection="1">
      <alignment horizontal="center" vertical="top" wrapText="1"/>
    </xf>
    <xf numFmtId="0" fontId="14" fillId="0" borderId="5" xfId="9" applyNumberFormat="1" applyFont="1" applyBorder="1" applyAlignment="1" applyProtection="1">
      <alignment horizontal="center" vertical="center" wrapText="1"/>
    </xf>
    <xf numFmtId="0" fontId="13" fillId="0" borderId="2" xfId="9">
      <alignment horizontal="center" vertical="top" wrapText="1"/>
    </xf>
    <xf numFmtId="49" fontId="13" fillId="0" borderId="2" xfId="10">
      <alignment horizontal="center" vertical="top" wrapText="1"/>
    </xf>
    <xf numFmtId="0" fontId="14" fillId="0" borderId="6" xfId="9" applyFont="1" applyBorder="1" applyAlignment="1">
      <alignment horizontal="center" vertical="center" wrapText="1"/>
    </xf>
    <xf numFmtId="0" fontId="13" fillId="0" borderId="2" xfId="11" applyNumberFormat="1" applyProtection="1">
      <alignment horizontal="center" vertical="center"/>
    </xf>
    <xf numFmtId="0" fontId="13" fillId="0" borderId="7" xfId="3" applyNumberFormat="1" applyFont="1" applyBorder="1" applyAlignment="1" applyProtection="1">
      <alignment horizontal="center" vertical="center"/>
    </xf>
    <xf numFmtId="49" fontId="13" fillId="0" borderId="7" xfId="12" applyNumberFormat="1" applyProtection="1">
      <alignment horizontal="center" vertical="center"/>
    </xf>
    <xf numFmtId="49" fontId="15" fillId="0" borderId="6" xfId="12" applyNumberFormat="1" applyFont="1" applyBorder="1" applyProtection="1">
      <alignment horizontal="center" vertical="center"/>
    </xf>
    <xf numFmtId="4" fontId="16" fillId="4" borderId="6" xfId="15" applyNumberFormat="1" applyFont="1" applyFill="1" applyBorder="1" applyProtection="1">
      <alignment horizontal="right" shrinkToFit="1"/>
    </xf>
    <xf numFmtId="0" fontId="13" fillId="0" borderId="10" xfId="16" applyNumberFormat="1" applyProtection="1">
      <alignment horizontal="left" wrapText="1"/>
    </xf>
    <xf numFmtId="49" fontId="13" fillId="0" borderId="1" xfId="17" applyNumberFormat="1" applyProtection="1">
      <alignment horizontal="center"/>
    </xf>
    <xf numFmtId="4" fontId="13" fillId="0" borderId="1" xfId="18" applyNumberFormat="1" applyProtection="1">
      <alignment horizontal="right" shrinkToFit="1"/>
    </xf>
    <xf numFmtId="0" fontId="13" fillId="0" borderId="11" xfId="19" applyNumberFormat="1" applyProtection="1">
      <alignment horizontal="left" wrapText="1" indent="2"/>
    </xf>
    <xf numFmtId="49" fontId="13" fillId="0" borderId="12" xfId="20" applyNumberFormat="1" applyProtection="1">
      <alignment horizontal="center"/>
    </xf>
    <xf numFmtId="4" fontId="13" fillId="0" borderId="12" xfId="21" applyNumberFormat="1" applyProtection="1">
      <alignment horizontal="right" shrinkToFit="1"/>
    </xf>
    <xf numFmtId="0" fontId="0" fillId="0" borderId="0" xfId="0" applyAlignment="1"/>
    <xf numFmtId="0" fontId="9" fillId="0" borderId="0" xfId="0" applyNumberFormat="1" applyFont="1" applyBorder="1" applyAlignment="1" applyProtection="1">
      <alignment horizontal="right" vertical="top" wrapText="1"/>
      <protection locked="0"/>
    </xf>
    <xf numFmtId="0" fontId="0" fillId="0" borderId="0" xfId="0" applyNumberFormat="1" applyAlignment="1">
      <alignment wrapText="1"/>
    </xf>
    <xf numFmtId="4" fontId="16" fillId="6" borderId="6" xfId="15" applyNumberFormat="1" applyFont="1" applyFill="1" applyBorder="1" applyProtection="1">
      <alignment horizontal="right" shrinkToFit="1"/>
    </xf>
    <xf numFmtId="4" fontId="16" fillId="8" borderId="6" xfId="15" applyNumberFormat="1" applyFont="1" applyFill="1" applyBorder="1" applyProtection="1">
      <alignment horizontal="right" shrinkToFit="1"/>
    </xf>
    <xf numFmtId="0" fontId="17" fillId="4" borderId="8" xfId="13" applyNumberFormat="1" applyFont="1" applyFill="1" applyProtection="1">
      <alignment horizontal="left" wrapText="1"/>
    </xf>
    <xf numFmtId="49" fontId="17" fillId="4" borderId="9" xfId="14" applyNumberFormat="1" applyFont="1" applyFill="1" applyProtection="1">
      <alignment horizontal="center"/>
    </xf>
    <xf numFmtId="4" fontId="17" fillId="4" borderId="9" xfId="15" applyNumberFormat="1" applyFont="1" applyFill="1" applyProtection="1">
      <alignment horizontal="right" shrinkToFit="1"/>
    </xf>
    <xf numFmtId="0" fontId="17" fillId="6" borderId="11" xfId="19" applyNumberFormat="1" applyFont="1" applyFill="1" applyProtection="1">
      <alignment horizontal="left" wrapText="1" indent="2"/>
    </xf>
    <xf numFmtId="49" fontId="17" fillId="6" borderId="12" xfId="20" applyNumberFormat="1" applyFont="1" applyFill="1" applyProtection="1">
      <alignment horizontal="center"/>
    </xf>
    <xf numFmtId="4" fontId="17" fillId="6" borderId="12" xfId="21" applyNumberFormat="1" applyFont="1" applyFill="1" applyProtection="1">
      <alignment horizontal="right" shrinkToFit="1"/>
    </xf>
    <xf numFmtId="0" fontId="17" fillId="8" borderId="11" xfId="19" applyNumberFormat="1" applyFont="1" applyFill="1" applyProtection="1">
      <alignment horizontal="left" wrapText="1" indent="2"/>
    </xf>
    <xf numFmtId="49" fontId="17" fillId="8" borderId="12" xfId="20" applyNumberFormat="1" applyFont="1" applyFill="1" applyProtection="1">
      <alignment horizontal="center"/>
    </xf>
    <xf numFmtId="4" fontId="17" fillId="8" borderId="12" xfId="21" applyNumberFormat="1" applyFont="1" applyFill="1" applyProtection="1">
      <alignment horizontal="right" shrinkToFit="1"/>
    </xf>
  </cellXfs>
  <cellStyles count="22">
    <cellStyle name="st24" xfId="1"/>
    <cellStyle name="xl23" xfId="2"/>
    <cellStyle name="xl24" xfId="4"/>
    <cellStyle name="xl26" xfId="9"/>
    <cellStyle name="xl27" xfId="11"/>
    <cellStyle name="xl28" xfId="13"/>
    <cellStyle name="xl29" xfId="16"/>
    <cellStyle name="xl30" xfId="19"/>
    <cellStyle name="xl31" xfId="7"/>
    <cellStyle name="xl34" xfId="3"/>
    <cellStyle name="xl36" xfId="5"/>
    <cellStyle name="xl38" xfId="6"/>
    <cellStyle name="xl39" xfId="14"/>
    <cellStyle name="xl40" xfId="17"/>
    <cellStyle name="xl41" xfId="20"/>
    <cellStyle name="xl46" xfId="10"/>
    <cellStyle name="xl47" xfId="12"/>
    <cellStyle name="xl48" xfId="15"/>
    <cellStyle name="xl49" xfId="18"/>
    <cellStyle name="xl50" xfId="21"/>
    <cellStyle name="xl64" xfId="8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I178"/>
  <sheetViews>
    <sheetView tabSelected="1" zoomScaleNormal="100" workbookViewId="0">
      <selection activeCell="D2" sqref="D2:H4"/>
    </sheetView>
  </sheetViews>
  <sheetFormatPr defaultRowHeight="14.4"/>
  <cols>
    <col min="1" max="1" width="47.6640625" customWidth="1"/>
    <col min="2" max="2" width="4.5546875" customWidth="1"/>
    <col min="3" max="3" width="6.44140625" customWidth="1"/>
    <col min="4" max="4" width="15.109375" customWidth="1"/>
    <col min="5" max="5" width="6.44140625" customWidth="1"/>
    <col min="6" max="6" width="4.44140625" customWidth="1"/>
    <col min="7" max="7" width="17.88671875" customWidth="1"/>
    <col min="8" max="8" width="14.6640625" customWidth="1"/>
  </cols>
  <sheetData>
    <row r="2" spans="1:9" ht="22.2" customHeight="1">
      <c r="D2" s="42" t="s">
        <v>275</v>
      </c>
      <c r="E2" s="43"/>
      <c r="F2" s="43"/>
      <c r="G2" s="43"/>
      <c r="H2" s="43"/>
    </row>
    <row r="3" spans="1:9">
      <c r="D3" s="43"/>
      <c r="E3" s="43"/>
      <c r="F3" s="43"/>
      <c r="G3" s="43"/>
      <c r="H3" s="43"/>
    </row>
    <row r="4" spans="1:9" ht="26.4" customHeight="1">
      <c r="D4" s="43"/>
      <c r="E4" s="43"/>
      <c r="F4" s="43"/>
      <c r="G4" s="43"/>
      <c r="H4" s="43"/>
    </row>
    <row r="5" spans="1:9" ht="21">
      <c r="A5" s="44" t="s">
        <v>145</v>
      </c>
      <c r="B5" s="44"/>
      <c r="C5" s="44"/>
      <c r="D5" s="44"/>
      <c r="E5" s="44"/>
      <c r="F5" s="44"/>
      <c r="G5" s="44"/>
      <c r="H5" s="44"/>
      <c r="I5" s="44"/>
    </row>
    <row r="6" spans="1:9">
      <c r="A6" s="37"/>
      <c r="B6" s="2"/>
      <c r="C6" s="2"/>
      <c r="D6" s="1"/>
      <c r="E6" s="1"/>
      <c r="F6" s="1"/>
      <c r="G6" s="1"/>
      <c r="H6" s="1"/>
    </row>
    <row r="7" spans="1:9" ht="14.4" customHeight="1">
      <c r="A7" s="40" t="s">
        <v>0</v>
      </c>
      <c r="B7" s="39" t="s">
        <v>128</v>
      </c>
      <c r="C7" s="39" t="s">
        <v>129</v>
      </c>
      <c r="D7" s="39" t="s">
        <v>130</v>
      </c>
      <c r="E7" s="39" t="s">
        <v>131</v>
      </c>
      <c r="F7" s="39" t="s">
        <v>132</v>
      </c>
      <c r="G7" s="39" t="s">
        <v>133</v>
      </c>
      <c r="H7" s="39" t="s">
        <v>134</v>
      </c>
      <c r="I7" s="38" t="s">
        <v>135</v>
      </c>
    </row>
    <row r="8" spans="1:9">
      <c r="A8" s="41"/>
      <c r="B8" s="39"/>
      <c r="C8" s="39"/>
      <c r="D8" s="39"/>
      <c r="E8" s="39"/>
      <c r="F8" s="39"/>
      <c r="G8" s="39"/>
      <c r="H8" s="39"/>
      <c r="I8" s="38"/>
    </row>
    <row r="9" spans="1:9">
      <c r="A9" s="7">
        <v>1</v>
      </c>
      <c r="B9" s="8">
        <v>2</v>
      </c>
      <c r="C9" s="8">
        <v>3</v>
      </c>
      <c r="D9" s="8">
        <v>4</v>
      </c>
      <c r="E9" s="8">
        <v>5</v>
      </c>
      <c r="F9" s="8">
        <v>6</v>
      </c>
      <c r="G9" s="8">
        <v>7</v>
      </c>
      <c r="H9" s="8">
        <v>8</v>
      </c>
      <c r="I9" s="9"/>
    </row>
    <row r="10" spans="1:9" ht="26.4">
      <c r="A10" s="25" t="s">
        <v>1</v>
      </c>
      <c r="B10" s="26"/>
      <c r="C10" s="26"/>
      <c r="D10" s="26"/>
      <c r="E10" s="26"/>
      <c r="F10" s="26"/>
      <c r="G10" s="27">
        <v>14564891.59</v>
      </c>
      <c r="H10" s="27">
        <v>4057751.48</v>
      </c>
      <c r="I10" s="28">
        <f>H10/G10</f>
        <v>0.27859812446430987</v>
      </c>
    </row>
    <row r="11" spans="1:9" ht="39.6">
      <c r="A11" s="10" t="s">
        <v>2</v>
      </c>
      <c r="B11" s="10" t="s">
        <v>64</v>
      </c>
      <c r="C11" s="10"/>
      <c r="D11" s="10"/>
      <c r="E11" s="10"/>
      <c r="F11" s="10"/>
      <c r="G11" s="11">
        <v>10993891.59</v>
      </c>
      <c r="H11" s="11">
        <v>3189251.48</v>
      </c>
      <c r="I11" s="12">
        <f t="shared" ref="I11:I74" si="0">H11/G11</f>
        <v>0.2900930442957006</v>
      </c>
    </row>
    <row r="12" spans="1:9">
      <c r="A12" s="29" t="s">
        <v>137</v>
      </c>
      <c r="B12" s="22"/>
      <c r="C12" s="22"/>
      <c r="D12" s="22"/>
      <c r="E12" s="22"/>
      <c r="F12" s="22"/>
      <c r="G12" s="23">
        <f>G13</f>
        <v>5722998</v>
      </c>
      <c r="H12" s="23">
        <f>H13</f>
        <v>2350058.0900000003</v>
      </c>
      <c r="I12" s="24">
        <f t="shared" si="0"/>
        <v>0.41063409248089905</v>
      </c>
    </row>
    <row r="13" spans="1:9" ht="39.6">
      <c r="A13" s="4" t="s">
        <v>136</v>
      </c>
      <c r="B13" s="33"/>
      <c r="C13" s="33"/>
      <c r="D13" s="33"/>
      <c r="E13" s="33"/>
      <c r="F13" s="33"/>
      <c r="G13" s="36">
        <f>G14+G18+G43+G47</f>
        <v>5722998</v>
      </c>
      <c r="H13" s="36">
        <f>H14+H18+H47</f>
        <v>2350058.0900000003</v>
      </c>
      <c r="I13" s="21">
        <f t="shared" si="0"/>
        <v>0.41063409248089905</v>
      </c>
    </row>
    <row r="14" spans="1:9" ht="52.8">
      <c r="A14" s="10" t="s">
        <v>3</v>
      </c>
      <c r="B14" s="10" t="s">
        <v>64</v>
      </c>
      <c r="C14" s="10" t="s">
        <v>65</v>
      </c>
      <c r="D14" s="10"/>
      <c r="E14" s="10"/>
      <c r="F14" s="10"/>
      <c r="G14" s="11">
        <v>126000</v>
      </c>
      <c r="H14" s="11">
        <v>23670</v>
      </c>
      <c r="I14" s="12">
        <f t="shared" si="0"/>
        <v>0.18785714285714286</v>
      </c>
    </row>
    <row r="15" spans="1:9" ht="26.4">
      <c r="A15" s="10" t="s">
        <v>4</v>
      </c>
      <c r="B15" s="10" t="s">
        <v>64</v>
      </c>
      <c r="C15" s="10" t="s">
        <v>65</v>
      </c>
      <c r="D15" s="10" t="s">
        <v>66</v>
      </c>
      <c r="E15" s="10"/>
      <c r="F15" s="10"/>
      <c r="G15" s="11">
        <v>126000</v>
      </c>
      <c r="H15" s="11">
        <v>23670</v>
      </c>
      <c r="I15" s="12">
        <f t="shared" si="0"/>
        <v>0.18785714285714286</v>
      </c>
    </row>
    <row r="16" spans="1:9" ht="52.8">
      <c r="A16" s="10" t="s">
        <v>5</v>
      </c>
      <c r="B16" s="10" t="s">
        <v>64</v>
      </c>
      <c r="C16" s="10" t="s">
        <v>65</v>
      </c>
      <c r="D16" s="10" t="s">
        <v>66</v>
      </c>
      <c r="E16" s="10" t="s">
        <v>67</v>
      </c>
      <c r="F16" s="10"/>
      <c r="G16" s="11">
        <v>126000</v>
      </c>
      <c r="H16" s="11">
        <v>23670</v>
      </c>
      <c r="I16" s="12">
        <f t="shared" si="0"/>
        <v>0.18785714285714286</v>
      </c>
    </row>
    <row r="17" spans="1:9" ht="26.4">
      <c r="A17" s="10" t="s">
        <v>6</v>
      </c>
      <c r="B17" s="10" t="s">
        <v>64</v>
      </c>
      <c r="C17" s="10" t="s">
        <v>65</v>
      </c>
      <c r="D17" s="10" t="s">
        <v>66</v>
      </c>
      <c r="E17" s="10" t="s">
        <v>67</v>
      </c>
      <c r="F17" s="10" t="s">
        <v>123</v>
      </c>
      <c r="G17" s="13">
        <v>126000</v>
      </c>
      <c r="H17" s="13">
        <v>23670</v>
      </c>
      <c r="I17" s="12">
        <f t="shared" si="0"/>
        <v>0.18785714285714286</v>
      </c>
    </row>
    <row r="18" spans="1:9" ht="52.8">
      <c r="A18" s="10" t="s">
        <v>7</v>
      </c>
      <c r="B18" s="10" t="s">
        <v>64</v>
      </c>
      <c r="C18" s="10" t="s">
        <v>68</v>
      </c>
      <c r="D18" s="10"/>
      <c r="E18" s="10"/>
      <c r="F18" s="10"/>
      <c r="G18" s="11">
        <v>5344045</v>
      </c>
      <c r="H18" s="11">
        <v>2242248.6</v>
      </c>
      <c r="I18" s="12">
        <f t="shared" si="0"/>
        <v>0.41957891447396123</v>
      </c>
    </row>
    <row r="19" spans="1:9">
      <c r="A19" s="10" t="s">
        <v>8</v>
      </c>
      <c r="B19" s="10" t="s">
        <v>64</v>
      </c>
      <c r="C19" s="10" t="s">
        <v>68</v>
      </c>
      <c r="D19" s="10" t="s">
        <v>69</v>
      </c>
      <c r="E19" s="10"/>
      <c r="F19" s="10"/>
      <c r="G19" s="11">
        <v>2310500</v>
      </c>
      <c r="H19" s="11">
        <v>1600409.07</v>
      </c>
      <c r="I19" s="12">
        <f t="shared" si="0"/>
        <v>0.69266785111447737</v>
      </c>
    </row>
    <row r="20" spans="1:9">
      <c r="A20" s="10" t="s">
        <v>9</v>
      </c>
      <c r="B20" s="10" t="s">
        <v>64</v>
      </c>
      <c r="C20" s="10" t="s">
        <v>68</v>
      </c>
      <c r="D20" s="10" t="s">
        <v>69</v>
      </c>
      <c r="E20" s="10" t="s">
        <v>70</v>
      </c>
      <c r="F20" s="10"/>
      <c r="G20" s="11">
        <v>2205500</v>
      </c>
      <c r="H20" s="11">
        <v>1525200.76</v>
      </c>
      <c r="I20" s="12">
        <f t="shared" si="0"/>
        <v>0.69154421219678075</v>
      </c>
    </row>
    <row r="21" spans="1:9" ht="26.4">
      <c r="A21" s="10"/>
      <c r="B21" s="10" t="s">
        <v>64</v>
      </c>
      <c r="C21" s="10" t="s">
        <v>68</v>
      </c>
      <c r="D21" s="10" t="s">
        <v>69</v>
      </c>
      <c r="E21" s="10" t="s">
        <v>70</v>
      </c>
      <c r="F21" s="10" t="s">
        <v>123</v>
      </c>
      <c r="G21" s="13">
        <v>845000</v>
      </c>
      <c r="H21" s="13">
        <v>170720.51</v>
      </c>
      <c r="I21" s="12">
        <f t="shared" si="0"/>
        <v>0.20203610650887574</v>
      </c>
    </row>
    <row r="22" spans="1:9" ht="26.4">
      <c r="A22" s="10"/>
      <c r="B22" s="10" t="s">
        <v>64</v>
      </c>
      <c r="C22" s="10" t="s">
        <v>68</v>
      </c>
      <c r="D22" s="10" t="s">
        <v>69</v>
      </c>
      <c r="E22" s="10" t="s">
        <v>70</v>
      </c>
      <c r="F22" s="10" t="s">
        <v>124</v>
      </c>
      <c r="G22" s="13">
        <v>5000</v>
      </c>
      <c r="H22" s="13">
        <v>100.25</v>
      </c>
      <c r="I22" s="12">
        <f t="shared" si="0"/>
        <v>2.0049999999999998E-2</v>
      </c>
    </row>
    <row r="23" spans="1:9" ht="26.4">
      <c r="A23" s="10" t="s">
        <v>6</v>
      </c>
      <c r="B23" s="10" t="s">
        <v>64</v>
      </c>
      <c r="C23" s="10" t="s">
        <v>68</v>
      </c>
      <c r="D23" s="10" t="s">
        <v>69</v>
      </c>
      <c r="E23" s="10" t="s">
        <v>70</v>
      </c>
      <c r="F23" s="10" t="s">
        <v>125</v>
      </c>
      <c r="G23" s="13">
        <v>1355500</v>
      </c>
      <c r="H23" s="13">
        <v>1354380</v>
      </c>
      <c r="I23" s="12">
        <f t="shared" si="0"/>
        <v>0.99917373662855036</v>
      </c>
    </row>
    <row r="24" spans="1:9">
      <c r="A24" s="10" t="s">
        <v>10</v>
      </c>
      <c r="B24" s="10" t="s">
        <v>64</v>
      </c>
      <c r="C24" s="10" t="s">
        <v>68</v>
      </c>
      <c r="D24" s="10" t="s">
        <v>69</v>
      </c>
      <c r="E24" s="10" t="s">
        <v>71</v>
      </c>
      <c r="F24" s="10"/>
      <c r="G24" s="11">
        <v>100000</v>
      </c>
      <c r="H24" s="11">
        <v>75208.31</v>
      </c>
      <c r="I24" s="12">
        <f t="shared" si="0"/>
        <v>0.7520831</v>
      </c>
    </row>
    <row r="25" spans="1:9" ht="26.4">
      <c r="A25" s="10" t="s">
        <v>6</v>
      </c>
      <c r="B25" s="10" t="s">
        <v>64</v>
      </c>
      <c r="C25" s="10" t="s">
        <v>68</v>
      </c>
      <c r="D25" s="10" t="s">
        <v>69</v>
      </c>
      <c r="E25" s="10" t="s">
        <v>71</v>
      </c>
      <c r="F25" s="10" t="s">
        <v>123</v>
      </c>
      <c r="G25" s="13">
        <v>100000</v>
      </c>
      <c r="H25" s="13">
        <v>75208.31</v>
      </c>
      <c r="I25" s="12">
        <f t="shared" si="0"/>
        <v>0.7520831</v>
      </c>
    </row>
    <row r="26" spans="1:9">
      <c r="A26" s="10" t="s">
        <v>11</v>
      </c>
      <c r="B26" s="10" t="s">
        <v>64</v>
      </c>
      <c r="C26" s="10" t="s">
        <v>68</v>
      </c>
      <c r="D26" s="10" t="s">
        <v>69</v>
      </c>
      <c r="E26" s="10" t="s">
        <v>72</v>
      </c>
      <c r="F26" s="10"/>
      <c r="G26" s="11">
        <v>5000</v>
      </c>
      <c r="H26" s="11">
        <v>0</v>
      </c>
      <c r="I26" s="12">
        <f t="shared" si="0"/>
        <v>0</v>
      </c>
    </row>
    <row r="27" spans="1:9" ht="26.4">
      <c r="A27" s="10" t="s">
        <v>6</v>
      </c>
      <c r="B27" s="10" t="s">
        <v>64</v>
      </c>
      <c r="C27" s="10" t="s">
        <v>68</v>
      </c>
      <c r="D27" s="10" t="s">
        <v>69</v>
      </c>
      <c r="E27" s="10" t="s">
        <v>72</v>
      </c>
      <c r="F27" s="10" t="s">
        <v>123</v>
      </c>
      <c r="G27" s="13">
        <v>5000</v>
      </c>
      <c r="H27" s="13">
        <v>0</v>
      </c>
      <c r="I27" s="12">
        <f t="shared" si="0"/>
        <v>0</v>
      </c>
    </row>
    <row r="28" spans="1:9" ht="26.4">
      <c r="A28" s="10" t="s">
        <v>12</v>
      </c>
      <c r="B28" s="10" t="s">
        <v>64</v>
      </c>
      <c r="C28" s="10" t="s">
        <v>68</v>
      </c>
      <c r="D28" s="10" t="s">
        <v>73</v>
      </c>
      <c r="E28" s="10"/>
      <c r="F28" s="10"/>
      <c r="G28" s="11">
        <v>904661</v>
      </c>
      <c r="H28" s="11">
        <v>49148.24</v>
      </c>
      <c r="I28" s="12">
        <f t="shared" si="0"/>
        <v>5.4327797926516118E-2</v>
      </c>
    </row>
    <row r="29" spans="1:9" ht="26.4">
      <c r="A29" s="10" t="s">
        <v>13</v>
      </c>
      <c r="B29" s="10" t="s">
        <v>64</v>
      </c>
      <c r="C29" s="10" t="s">
        <v>68</v>
      </c>
      <c r="D29" s="10" t="s">
        <v>73</v>
      </c>
      <c r="E29" s="10" t="s">
        <v>74</v>
      </c>
      <c r="F29" s="10"/>
      <c r="G29" s="11">
        <v>694824</v>
      </c>
      <c r="H29" s="11">
        <v>35982</v>
      </c>
      <c r="I29" s="12">
        <f t="shared" si="0"/>
        <v>5.1785775966287868E-2</v>
      </c>
    </row>
    <row r="30" spans="1:9" ht="26.4">
      <c r="A30" s="10" t="s">
        <v>6</v>
      </c>
      <c r="B30" s="10" t="s">
        <v>64</v>
      </c>
      <c r="C30" s="10" t="s">
        <v>68</v>
      </c>
      <c r="D30" s="10" t="s">
        <v>73</v>
      </c>
      <c r="E30" s="10" t="s">
        <v>74</v>
      </c>
      <c r="F30" s="10" t="s">
        <v>123</v>
      </c>
      <c r="G30" s="13">
        <v>694824</v>
      </c>
      <c r="H30" s="13">
        <v>35982</v>
      </c>
      <c r="I30" s="12">
        <f t="shared" si="0"/>
        <v>5.1785775966287868E-2</v>
      </c>
    </row>
    <row r="31" spans="1:9" ht="52.8">
      <c r="A31" s="10" t="s">
        <v>14</v>
      </c>
      <c r="B31" s="10" t="s">
        <v>64</v>
      </c>
      <c r="C31" s="10" t="s">
        <v>68</v>
      </c>
      <c r="D31" s="10" t="s">
        <v>73</v>
      </c>
      <c r="E31" s="10" t="s">
        <v>75</v>
      </c>
      <c r="F31" s="10"/>
      <c r="G31" s="11">
        <v>209837</v>
      </c>
      <c r="H31" s="11">
        <v>13166.24</v>
      </c>
      <c r="I31" s="12">
        <f t="shared" si="0"/>
        <v>6.2745083088301873E-2</v>
      </c>
    </row>
    <row r="32" spans="1:9" ht="26.4">
      <c r="A32" s="10" t="s">
        <v>6</v>
      </c>
      <c r="B32" s="10" t="s">
        <v>64</v>
      </c>
      <c r="C32" s="10" t="s">
        <v>68</v>
      </c>
      <c r="D32" s="10" t="s">
        <v>73</v>
      </c>
      <c r="E32" s="10" t="s">
        <v>75</v>
      </c>
      <c r="F32" s="10" t="s">
        <v>123</v>
      </c>
      <c r="G32" s="13">
        <v>209837</v>
      </c>
      <c r="H32" s="13">
        <v>13166.24</v>
      </c>
      <c r="I32" s="12">
        <f t="shared" si="0"/>
        <v>6.2745083088301873E-2</v>
      </c>
    </row>
    <row r="33" spans="1:9">
      <c r="A33" s="10" t="s">
        <v>15</v>
      </c>
      <c r="B33" s="10" t="s">
        <v>64</v>
      </c>
      <c r="C33" s="10" t="s">
        <v>68</v>
      </c>
      <c r="D33" s="10" t="s">
        <v>76</v>
      </c>
      <c r="E33" s="10"/>
      <c r="F33" s="10"/>
      <c r="G33" s="11">
        <v>1525844</v>
      </c>
      <c r="H33" s="11">
        <v>354648.8</v>
      </c>
      <c r="I33" s="12">
        <f t="shared" si="0"/>
        <v>0.23242795462707852</v>
      </c>
    </row>
    <row r="34" spans="1:9" ht="26.4">
      <c r="A34" s="10" t="s">
        <v>13</v>
      </c>
      <c r="B34" s="10" t="s">
        <v>64</v>
      </c>
      <c r="C34" s="10" t="s">
        <v>68</v>
      </c>
      <c r="D34" s="10" t="s">
        <v>76</v>
      </c>
      <c r="E34" s="10" t="s">
        <v>74</v>
      </c>
      <c r="F34" s="10"/>
      <c r="G34" s="11">
        <v>1171923</v>
      </c>
      <c r="H34" s="11">
        <v>262323.96000000002</v>
      </c>
      <c r="I34" s="12">
        <f t="shared" si="0"/>
        <v>0.22384061068858621</v>
      </c>
    </row>
    <row r="35" spans="1:9" ht="26.4">
      <c r="A35" s="10" t="s">
        <v>6</v>
      </c>
      <c r="B35" s="10" t="s">
        <v>64</v>
      </c>
      <c r="C35" s="10" t="s">
        <v>68</v>
      </c>
      <c r="D35" s="10" t="s">
        <v>76</v>
      </c>
      <c r="E35" s="10" t="s">
        <v>74</v>
      </c>
      <c r="F35" s="10" t="s">
        <v>123</v>
      </c>
      <c r="G35" s="13">
        <v>1171923</v>
      </c>
      <c r="H35" s="13">
        <v>262323.96000000002</v>
      </c>
      <c r="I35" s="12">
        <f t="shared" si="0"/>
        <v>0.22384061068858621</v>
      </c>
    </row>
    <row r="36" spans="1:9" ht="52.8">
      <c r="A36" s="10" t="s">
        <v>14</v>
      </c>
      <c r="B36" s="10" t="s">
        <v>64</v>
      </c>
      <c r="C36" s="10" t="s">
        <v>68</v>
      </c>
      <c r="D36" s="10" t="s">
        <v>76</v>
      </c>
      <c r="E36" s="10" t="s">
        <v>75</v>
      </c>
      <c r="F36" s="10"/>
      <c r="G36" s="11">
        <v>353921</v>
      </c>
      <c r="H36" s="11">
        <v>92324.84</v>
      </c>
      <c r="I36" s="12">
        <f t="shared" si="0"/>
        <v>0.26086284792368919</v>
      </c>
    </row>
    <row r="37" spans="1:9" ht="26.4">
      <c r="A37" s="10" t="s">
        <v>6</v>
      </c>
      <c r="B37" s="10" t="s">
        <v>64</v>
      </c>
      <c r="C37" s="10" t="s">
        <v>68</v>
      </c>
      <c r="D37" s="10" t="s">
        <v>76</v>
      </c>
      <c r="E37" s="10" t="s">
        <v>75</v>
      </c>
      <c r="F37" s="10" t="s">
        <v>123</v>
      </c>
      <c r="G37" s="13">
        <v>353921</v>
      </c>
      <c r="H37" s="13">
        <v>92324.84</v>
      </c>
      <c r="I37" s="12">
        <f t="shared" si="0"/>
        <v>0.26086284792368919</v>
      </c>
    </row>
    <row r="38" spans="1:9" ht="39.6">
      <c r="A38" s="10" t="s">
        <v>16</v>
      </c>
      <c r="B38" s="10" t="s">
        <v>64</v>
      </c>
      <c r="C38" s="10" t="s">
        <v>68</v>
      </c>
      <c r="D38" s="10" t="s">
        <v>77</v>
      </c>
      <c r="E38" s="10"/>
      <c r="F38" s="10"/>
      <c r="G38" s="11">
        <v>603040</v>
      </c>
      <c r="H38" s="11">
        <v>238042.49</v>
      </c>
      <c r="I38" s="12">
        <f t="shared" si="0"/>
        <v>0.39473748010082249</v>
      </c>
    </row>
    <row r="39" spans="1:9" ht="26.4">
      <c r="A39" s="10" t="s">
        <v>13</v>
      </c>
      <c r="B39" s="10" t="s">
        <v>64</v>
      </c>
      <c r="C39" s="10" t="s">
        <v>68</v>
      </c>
      <c r="D39" s="10" t="s">
        <v>77</v>
      </c>
      <c r="E39" s="10" t="s">
        <v>74</v>
      </c>
      <c r="F39" s="10"/>
      <c r="G39" s="11">
        <v>463164</v>
      </c>
      <c r="H39" s="11">
        <v>164899</v>
      </c>
      <c r="I39" s="12">
        <f t="shared" si="0"/>
        <v>0.3560272387318531</v>
      </c>
    </row>
    <row r="40" spans="1:9" ht="26.4">
      <c r="A40" s="10" t="s">
        <v>6</v>
      </c>
      <c r="B40" s="10" t="s">
        <v>64</v>
      </c>
      <c r="C40" s="10" t="s">
        <v>68</v>
      </c>
      <c r="D40" s="10" t="s">
        <v>77</v>
      </c>
      <c r="E40" s="10" t="s">
        <v>74</v>
      </c>
      <c r="F40" s="10" t="s">
        <v>123</v>
      </c>
      <c r="G40" s="13">
        <v>463164</v>
      </c>
      <c r="H40" s="13">
        <v>164899</v>
      </c>
      <c r="I40" s="12">
        <f t="shared" si="0"/>
        <v>0.3560272387318531</v>
      </c>
    </row>
    <row r="41" spans="1:9" ht="52.8">
      <c r="A41" s="10" t="s">
        <v>14</v>
      </c>
      <c r="B41" s="10" t="s">
        <v>64</v>
      </c>
      <c r="C41" s="10" t="s">
        <v>68</v>
      </c>
      <c r="D41" s="10" t="s">
        <v>77</v>
      </c>
      <c r="E41" s="10" t="s">
        <v>75</v>
      </c>
      <c r="F41" s="10"/>
      <c r="G41" s="11">
        <v>139876</v>
      </c>
      <c r="H41" s="11">
        <v>73143.490000000005</v>
      </c>
      <c r="I41" s="12">
        <f t="shared" si="0"/>
        <v>0.52291665475135118</v>
      </c>
    </row>
    <row r="42" spans="1:9" ht="26.4">
      <c r="A42" s="10" t="s">
        <v>6</v>
      </c>
      <c r="B42" s="10" t="s">
        <v>64</v>
      </c>
      <c r="C42" s="10" t="s">
        <v>68</v>
      </c>
      <c r="D42" s="10" t="s">
        <v>77</v>
      </c>
      <c r="E42" s="10" t="s">
        <v>75</v>
      </c>
      <c r="F42" s="10" t="s">
        <v>123</v>
      </c>
      <c r="G42" s="13">
        <v>139876</v>
      </c>
      <c r="H42" s="13">
        <v>73143.490000000005</v>
      </c>
      <c r="I42" s="12">
        <f t="shared" si="0"/>
        <v>0.52291665475135118</v>
      </c>
    </row>
    <row r="43" spans="1:9">
      <c r="A43" s="10" t="s">
        <v>17</v>
      </c>
      <c r="B43" s="10" t="s">
        <v>64</v>
      </c>
      <c r="C43" s="10" t="s">
        <v>78</v>
      </c>
      <c r="D43" s="10"/>
      <c r="E43" s="10"/>
      <c r="F43" s="10"/>
      <c r="G43" s="11">
        <v>20953</v>
      </c>
      <c r="H43" s="11">
        <v>0</v>
      </c>
      <c r="I43" s="12">
        <f t="shared" si="0"/>
        <v>0</v>
      </c>
    </row>
    <row r="44" spans="1:9" ht="26.4">
      <c r="A44" s="10" t="s">
        <v>18</v>
      </c>
      <c r="B44" s="10" t="s">
        <v>64</v>
      </c>
      <c r="C44" s="10" t="s">
        <v>78</v>
      </c>
      <c r="D44" s="10" t="s">
        <v>79</v>
      </c>
      <c r="E44" s="10"/>
      <c r="F44" s="10"/>
      <c r="G44" s="11">
        <v>20953</v>
      </c>
      <c r="H44" s="11">
        <v>0</v>
      </c>
      <c r="I44" s="12">
        <f t="shared" si="0"/>
        <v>0</v>
      </c>
    </row>
    <row r="45" spans="1:9">
      <c r="A45" s="10" t="s">
        <v>19</v>
      </c>
      <c r="B45" s="10" t="s">
        <v>64</v>
      </c>
      <c r="C45" s="10" t="s">
        <v>78</v>
      </c>
      <c r="D45" s="10" t="s">
        <v>79</v>
      </c>
      <c r="E45" s="10" t="s">
        <v>80</v>
      </c>
      <c r="F45" s="10"/>
      <c r="G45" s="11">
        <v>20953</v>
      </c>
      <c r="H45" s="11">
        <v>0</v>
      </c>
      <c r="I45" s="12">
        <f t="shared" si="0"/>
        <v>0</v>
      </c>
    </row>
    <row r="46" spans="1:9" ht="26.4">
      <c r="A46" s="10" t="s">
        <v>6</v>
      </c>
      <c r="B46" s="10" t="s">
        <v>64</v>
      </c>
      <c r="C46" s="10" t="s">
        <v>78</v>
      </c>
      <c r="D46" s="10" t="s">
        <v>79</v>
      </c>
      <c r="E46" s="10" t="s">
        <v>80</v>
      </c>
      <c r="F46" s="10" t="s">
        <v>123</v>
      </c>
      <c r="G46" s="13">
        <v>20953</v>
      </c>
      <c r="H46" s="13">
        <v>0</v>
      </c>
      <c r="I46" s="12">
        <f t="shared" si="0"/>
        <v>0</v>
      </c>
    </row>
    <row r="47" spans="1:9">
      <c r="A47" s="10" t="s">
        <v>20</v>
      </c>
      <c r="B47" s="10" t="s">
        <v>64</v>
      </c>
      <c r="C47" s="10" t="s">
        <v>81</v>
      </c>
      <c r="D47" s="10"/>
      <c r="E47" s="10"/>
      <c r="F47" s="10"/>
      <c r="G47" s="11">
        <v>232000</v>
      </c>
      <c r="H47" s="11">
        <v>84139.49</v>
      </c>
      <c r="I47" s="12">
        <f t="shared" si="0"/>
        <v>0.36267021551724138</v>
      </c>
    </row>
    <row r="48" spans="1:9" ht="26.4">
      <c r="A48" s="10" t="s">
        <v>21</v>
      </c>
      <c r="B48" s="10" t="s">
        <v>64</v>
      </c>
      <c r="C48" s="10" t="s">
        <v>81</v>
      </c>
      <c r="D48" s="10" t="s">
        <v>82</v>
      </c>
      <c r="E48" s="10"/>
      <c r="F48" s="10"/>
      <c r="G48" s="11">
        <v>232000</v>
      </c>
      <c r="H48" s="11">
        <v>84139.49</v>
      </c>
      <c r="I48" s="12">
        <f t="shared" si="0"/>
        <v>0.36267021551724138</v>
      </c>
    </row>
    <row r="49" spans="1:9">
      <c r="A49" s="10" t="s">
        <v>9</v>
      </c>
      <c r="B49" s="10" t="s">
        <v>64</v>
      </c>
      <c r="C49" s="10" t="s">
        <v>81</v>
      </c>
      <c r="D49" s="10" t="s">
        <v>82</v>
      </c>
      <c r="E49" s="10" t="s">
        <v>70</v>
      </c>
      <c r="F49" s="10"/>
      <c r="G49" s="11">
        <v>204500</v>
      </c>
      <c r="H49" s="11">
        <v>81639.490000000005</v>
      </c>
      <c r="I49" s="12">
        <f t="shared" si="0"/>
        <v>0.39921511002444993</v>
      </c>
    </row>
    <row r="50" spans="1:9" ht="26.4">
      <c r="A50" s="10" t="s">
        <v>6</v>
      </c>
      <c r="B50" s="10" t="s">
        <v>64</v>
      </c>
      <c r="C50" s="10" t="s">
        <v>81</v>
      </c>
      <c r="D50" s="10" t="s">
        <v>82</v>
      </c>
      <c r="E50" s="10" t="s">
        <v>70</v>
      </c>
      <c r="F50" s="10" t="s">
        <v>123</v>
      </c>
      <c r="G50" s="13">
        <v>149500</v>
      </c>
      <c r="H50" s="13">
        <v>36138.239999999998</v>
      </c>
      <c r="I50" s="12">
        <f t="shared" si="0"/>
        <v>0.24172735785953176</v>
      </c>
    </row>
    <row r="51" spans="1:9" ht="26.4">
      <c r="A51" s="10" t="s">
        <v>6</v>
      </c>
      <c r="B51" s="10" t="s">
        <v>64</v>
      </c>
      <c r="C51" s="10" t="s">
        <v>81</v>
      </c>
      <c r="D51" s="10" t="s">
        <v>82</v>
      </c>
      <c r="E51" s="10" t="s">
        <v>70</v>
      </c>
      <c r="F51" s="10" t="s">
        <v>124</v>
      </c>
      <c r="G51" s="13">
        <v>10000</v>
      </c>
      <c r="H51" s="13">
        <v>501.25</v>
      </c>
      <c r="I51" s="12">
        <f t="shared" si="0"/>
        <v>5.0125000000000003E-2</v>
      </c>
    </row>
    <row r="52" spans="1:9" ht="26.4">
      <c r="A52" s="10" t="s">
        <v>6</v>
      </c>
      <c r="B52" s="10" t="s">
        <v>64</v>
      </c>
      <c r="C52" s="10" t="s">
        <v>81</v>
      </c>
      <c r="D52" s="10" t="s">
        <v>82</v>
      </c>
      <c r="E52" s="10" t="s">
        <v>70</v>
      </c>
      <c r="F52" s="10" t="s">
        <v>125</v>
      </c>
      <c r="G52" s="13">
        <v>45000</v>
      </c>
      <c r="H52" s="13">
        <v>45000</v>
      </c>
      <c r="I52" s="12">
        <f t="shared" si="0"/>
        <v>1</v>
      </c>
    </row>
    <row r="53" spans="1:9">
      <c r="A53" s="10" t="s">
        <v>10</v>
      </c>
      <c r="B53" s="10" t="s">
        <v>64</v>
      </c>
      <c r="C53" s="10" t="s">
        <v>81</v>
      </c>
      <c r="D53" s="10" t="s">
        <v>82</v>
      </c>
      <c r="E53" s="10" t="s">
        <v>71</v>
      </c>
      <c r="F53" s="10"/>
      <c r="G53" s="11">
        <v>25000</v>
      </c>
      <c r="H53" s="11">
        <v>0</v>
      </c>
      <c r="I53" s="12">
        <f t="shared" si="0"/>
        <v>0</v>
      </c>
    </row>
    <row r="54" spans="1:9" ht="26.4">
      <c r="A54" s="10" t="s">
        <v>6</v>
      </c>
      <c r="B54" s="10" t="s">
        <v>64</v>
      </c>
      <c r="C54" s="10" t="s">
        <v>81</v>
      </c>
      <c r="D54" s="10" t="s">
        <v>82</v>
      </c>
      <c r="E54" s="10" t="s">
        <v>71</v>
      </c>
      <c r="F54" s="10" t="s">
        <v>123</v>
      </c>
      <c r="G54" s="13">
        <v>25000</v>
      </c>
      <c r="H54" s="13">
        <v>0</v>
      </c>
      <c r="I54" s="12">
        <f t="shared" si="0"/>
        <v>0</v>
      </c>
    </row>
    <row r="55" spans="1:9">
      <c r="A55" s="10" t="s">
        <v>11</v>
      </c>
      <c r="B55" s="10" t="s">
        <v>64</v>
      </c>
      <c r="C55" s="10" t="s">
        <v>81</v>
      </c>
      <c r="D55" s="10" t="s">
        <v>82</v>
      </c>
      <c r="E55" s="10" t="s">
        <v>72</v>
      </c>
      <c r="F55" s="10"/>
      <c r="G55" s="11">
        <v>2500</v>
      </c>
      <c r="H55" s="11">
        <v>2500</v>
      </c>
      <c r="I55" s="12">
        <f t="shared" si="0"/>
        <v>1</v>
      </c>
    </row>
    <row r="56" spans="1:9" ht="26.4">
      <c r="A56" s="10" t="s">
        <v>6</v>
      </c>
      <c r="B56" s="10" t="s">
        <v>64</v>
      </c>
      <c r="C56" s="10" t="s">
        <v>81</v>
      </c>
      <c r="D56" s="10" t="s">
        <v>82</v>
      </c>
      <c r="E56" s="10" t="s">
        <v>72</v>
      </c>
      <c r="F56" s="10" t="s">
        <v>123</v>
      </c>
      <c r="G56" s="13">
        <v>2500</v>
      </c>
      <c r="H56" s="13">
        <v>2500</v>
      </c>
      <c r="I56" s="12">
        <f t="shared" si="0"/>
        <v>1</v>
      </c>
    </row>
    <row r="57" spans="1:9">
      <c r="A57" s="4" t="s">
        <v>138</v>
      </c>
      <c r="B57" s="33" t="s">
        <v>64</v>
      </c>
      <c r="C57" s="33" t="s">
        <v>83</v>
      </c>
      <c r="D57" s="33"/>
      <c r="E57" s="33"/>
      <c r="F57" s="33"/>
      <c r="G57" s="34">
        <f>G58</f>
        <v>44848</v>
      </c>
      <c r="H57" s="34">
        <f>H58</f>
        <v>13069.73</v>
      </c>
      <c r="I57" s="35">
        <f t="shared" si="0"/>
        <v>0.29142280592222619</v>
      </c>
    </row>
    <row r="58" spans="1:9">
      <c r="A58" s="10" t="s">
        <v>22</v>
      </c>
      <c r="B58" s="10" t="s">
        <v>64</v>
      </c>
      <c r="C58" s="10" t="s">
        <v>83</v>
      </c>
      <c r="D58" s="10"/>
      <c r="E58" s="10"/>
      <c r="F58" s="10"/>
      <c r="G58" s="11">
        <v>44848</v>
      </c>
      <c r="H58" s="11">
        <v>13069.73</v>
      </c>
      <c r="I58" s="12">
        <f t="shared" si="0"/>
        <v>0.29142280592222619</v>
      </c>
    </row>
    <row r="59" spans="1:9" ht="39.6">
      <c r="A59" s="10" t="s">
        <v>23</v>
      </c>
      <c r="B59" s="10" t="s">
        <v>64</v>
      </c>
      <c r="C59" s="10" t="s">
        <v>83</v>
      </c>
      <c r="D59" s="10" t="s">
        <v>84</v>
      </c>
      <c r="E59" s="10"/>
      <c r="F59" s="10"/>
      <c r="G59" s="11">
        <v>44848</v>
      </c>
      <c r="H59" s="11">
        <v>13069.73</v>
      </c>
      <c r="I59" s="12">
        <f t="shared" si="0"/>
        <v>0.29142280592222619</v>
      </c>
    </row>
    <row r="60" spans="1:9" ht="26.4">
      <c r="A60" s="10" t="s">
        <v>13</v>
      </c>
      <c r="B60" s="10" t="s">
        <v>64</v>
      </c>
      <c r="C60" s="10" t="s">
        <v>83</v>
      </c>
      <c r="D60" s="10" t="s">
        <v>84</v>
      </c>
      <c r="E60" s="10" t="s">
        <v>74</v>
      </c>
      <c r="F60" s="10"/>
      <c r="G60" s="11">
        <v>30094</v>
      </c>
      <c r="H60" s="11">
        <v>6197.96</v>
      </c>
      <c r="I60" s="12">
        <f t="shared" si="0"/>
        <v>0.20595334618196318</v>
      </c>
    </row>
    <row r="61" spans="1:9" ht="92.4">
      <c r="A61" s="10" t="s">
        <v>6</v>
      </c>
      <c r="B61" s="10" t="s">
        <v>64</v>
      </c>
      <c r="C61" s="10" t="s">
        <v>83</v>
      </c>
      <c r="D61" s="10" t="s">
        <v>84</v>
      </c>
      <c r="E61" s="10" t="s">
        <v>74</v>
      </c>
      <c r="F61" s="10" t="s">
        <v>126</v>
      </c>
      <c r="G61" s="13">
        <v>30094</v>
      </c>
      <c r="H61" s="13">
        <v>6197.96</v>
      </c>
      <c r="I61" s="12">
        <f t="shared" si="0"/>
        <v>0.20595334618196318</v>
      </c>
    </row>
    <row r="62" spans="1:9" ht="52.8">
      <c r="A62" s="10" t="s">
        <v>14</v>
      </c>
      <c r="B62" s="10" t="s">
        <v>64</v>
      </c>
      <c r="C62" s="10" t="s">
        <v>83</v>
      </c>
      <c r="D62" s="10" t="s">
        <v>84</v>
      </c>
      <c r="E62" s="10" t="s">
        <v>75</v>
      </c>
      <c r="F62" s="10"/>
      <c r="G62" s="11">
        <v>9088</v>
      </c>
      <c r="H62" s="11">
        <v>1871.77</v>
      </c>
      <c r="I62" s="12">
        <f t="shared" si="0"/>
        <v>0.2059606073943662</v>
      </c>
    </row>
    <row r="63" spans="1:9" ht="92.4">
      <c r="A63" s="10" t="s">
        <v>6</v>
      </c>
      <c r="B63" s="10" t="s">
        <v>64</v>
      </c>
      <c r="C63" s="10" t="s">
        <v>83</v>
      </c>
      <c r="D63" s="10" t="s">
        <v>84</v>
      </c>
      <c r="E63" s="10" t="s">
        <v>75</v>
      </c>
      <c r="F63" s="10" t="s">
        <v>126</v>
      </c>
      <c r="G63" s="13">
        <v>9088</v>
      </c>
      <c r="H63" s="13">
        <v>1871.77</v>
      </c>
      <c r="I63" s="12">
        <f t="shared" si="0"/>
        <v>0.2059606073943662</v>
      </c>
    </row>
    <row r="64" spans="1:9">
      <c r="A64" s="10" t="s">
        <v>9</v>
      </c>
      <c r="B64" s="10" t="s">
        <v>64</v>
      </c>
      <c r="C64" s="10" t="s">
        <v>83</v>
      </c>
      <c r="D64" s="10" t="s">
        <v>84</v>
      </c>
      <c r="E64" s="10" t="s">
        <v>70</v>
      </c>
      <c r="F64" s="10"/>
      <c r="G64" s="11">
        <v>5666</v>
      </c>
      <c r="H64" s="11">
        <v>5000</v>
      </c>
      <c r="I64" s="12">
        <f t="shared" si="0"/>
        <v>0.88245675961877867</v>
      </c>
    </row>
    <row r="65" spans="1:9" ht="92.4">
      <c r="A65" s="10" t="s">
        <v>6</v>
      </c>
      <c r="B65" s="10" t="s">
        <v>64</v>
      </c>
      <c r="C65" s="10" t="s">
        <v>83</v>
      </c>
      <c r="D65" s="10" t="s">
        <v>84</v>
      </c>
      <c r="E65" s="10" t="s">
        <v>70</v>
      </c>
      <c r="F65" s="10" t="s">
        <v>126</v>
      </c>
      <c r="G65" s="13">
        <v>5666</v>
      </c>
      <c r="H65" s="13">
        <v>5000</v>
      </c>
      <c r="I65" s="12">
        <f t="shared" si="0"/>
        <v>0.88245675961877867</v>
      </c>
    </row>
    <row r="66" spans="1:9" ht="39.6">
      <c r="A66" s="4" t="s">
        <v>139</v>
      </c>
      <c r="B66" s="20" t="s">
        <v>64</v>
      </c>
      <c r="C66" s="20" t="s">
        <v>85</v>
      </c>
      <c r="D66" s="20"/>
      <c r="E66" s="20"/>
      <c r="F66" s="20"/>
      <c r="G66" s="31">
        <f>G67</f>
        <v>540000</v>
      </c>
      <c r="H66" s="31">
        <f>H67</f>
        <v>37210.449999999997</v>
      </c>
      <c r="I66" s="21">
        <f t="shared" si="0"/>
        <v>6.8908240740740742E-2</v>
      </c>
    </row>
    <row r="67" spans="1:9">
      <c r="A67" s="10" t="s">
        <v>24</v>
      </c>
      <c r="B67" s="10" t="s">
        <v>64</v>
      </c>
      <c r="C67" s="10" t="s">
        <v>85</v>
      </c>
      <c r="D67" s="10"/>
      <c r="E67" s="10"/>
      <c r="F67" s="10"/>
      <c r="G67" s="11">
        <v>540000</v>
      </c>
      <c r="H67" s="11">
        <v>37210.449999999997</v>
      </c>
      <c r="I67" s="12">
        <f t="shared" si="0"/>
        <v>6.8908240740740742E-2</v>
      </c>
    </row>
    <row r="68" spans="1:9" ht="26.4">
      <c r="A68" s="10" t="s">
        <v>25</v>
      </c>
      <c r="B68" s="10" t="s">
        <v>64</v>
      </c>
      <c r="C68" s="10" t="s">
        <v>85</v>
      </c>
      <c r="D68" s="10" t="s">
        <v>86</v>
      </c>
      <c r="E68" s="10"/>
      <c r="F68" s="10"/>
      <c r="G68" s="11">
        <v>220000</v>
      </c>
      <c r="H68" s="11">
        <v>0</v>
      </c>
      <c r="I68" s="12">
        <f t="shared" si="0"/>
        <v>0</v>
      </c>
    </row>
    <row r="69" spans="1:9">
      <c r="A69" s="10" t="s">
        <v>9</v>
      </c>
      <c r="B69" s="10" t="s">
        <v>64</v>
      </c>
      <c r="C69" s="10" t="s">
        <v>85</v>
      </c>
      <c r="D69" s="10" t="s">
        <v>86</v>
      </c>
      <c r="E69" s="10" t="s">
        <v>70</v>
      </c>
      <c r="F69" s="10"/>
      <c r="G69" s="11">
        <v>220000</v>
      </c>
      <c r="H69" s="11">
        <v>0</v>
      </c>
      <c r="I69" s="12">
        <f t="shared" si="0"/>
        <v>0</v>
      </c>
    </row>
    <row r="70" spans="1:9" ht="26.4">
      <c r="A70" s="10" t="s">
        <v>6</v>
      </c>
      <c r="B70" s="10" t="s">
        <v>64</v>
      </c>
      <c r="C70" s="10" t="s">
        <v>85</v>
      </c>
      <c r="D70" s="10" t="s">
        <v>86</v>
      </c>
      <c r="E70" s="10" t="s">
        <v>70</v>
      </c>
      <c r="F70" s="10" t="s">
        <v>123</v>
      </c>
      <c r="G70" s="13">
        <v>220000</v>
      </c>
      <c r="H70" s="13">
        <v>0</v>
      </c>
      <c r="I70" s="12">
        <f t="shared" si="0"/>
        <v>0</v>
      </c>
    </row>
    <row r="71" spans="1:9">
      <c r="A71" s="10" t="s">
        <v>26</v>
      </c>
      <c r="B71" s="10" t="s">
        <v>64</v>
      </c>
      <c r="C71" s="10" t="s">
        <v>85</v>
      </c>
      <c r="D71" s="10" t="s">
        <v>87</v>
      </c>
      <c r="E71" s="10"/>
      <c r="F71" s="10"/>
      <c r="G71" s="11">
        <v>320000</v>
      </c>
      <c r="H71" s="11">
        <v>37210.449999999997</v>
      </c>
      <c r="I71" s="12">
        <f t="shared" si="0"/>
        <v>0.11628265624999999</v>
      </c>
    </row>
    <row r="72" spans="1:9">
      <c r="A72" s="10" t="s">
        <v>9</v>
      </c>
      <c r="B72" s="10" t="s">
        <v>64</v>
      </c>
      <c r="C72" s="10" t="s">
        <v>85</v>
      </c>
      <c r="D72" s="10" t="s">
        <v>87</v>
      </c>
      <c r="E72" s="10" t="s">
        <v>70</v>
      </c>
      <c r="F72" s="10"/>
      <c r="G72" s="11">
        <v>320000</v>
      </c>
      <c r="H72" s="11">
        <v>37210.449999999997</v>
      </c>
      <c r="I72" s="12">
        <f t="shared" si="0"/>
        <v>0.11628265624999999</v>
      </c>
    </row>
    <row r="73" spans="1:9" ht="26.4">
      <c r="A73" s="10" t="s">
        <v>6</v>
      </c>
      <c r="B73" s="10" t="s">
        <v>64</v>
      </c>
      <c r="C73" s="10" t="s">
        <v>85</v>
      </c>
      <c r="D73" s="10" t="s">
        <v>87</v>
      </c>
      <c r="E73" s="10" t="s">
        <v>70</v>
      </c>
      <c r="F73" s="10" t="s">
        <v>123</v>
      </c>
      <c r="G73" s="13">
        <v>312665</v>
      </c>
      <c r="H73" s="13">
        <v>37210.449999999997</v>
      </c>
      <c r="I73" s="12">
        <f t="shared" si="0"/>
        <v>0.11901060240193177</v>
      </c>
    </row>
    <row r="74" spans="1:9" ht="26.4">
      <c r="A74" s="10" t="s">
        <v>6</v>
      </c>
      <c r="B74" s="10" t="s">
        <v>64</v>
      </c>
      <c r="C74" s="10" t="s">
        <v>85</v>
      </c>
      <c r="D74" s="10" t="s">
        <v>87</v>
      </c>
      <c r="E74" s="10" t="s">
        <v>70</v>
      </c>
      <c r="F74" s="10" t="s">
        <v>125</v>
      </c>
      <c r="G74" s="13">
        <v>7335</v>
      </c>
      <c r="H74" s="13">
        <v>0</v>
      </c>
      <c r="I74" s="12">
        <f t="shared" si="0"/>
        <v>0</v>
      </c>
    </row>
    <row r="75" spans="1:9">
      <c r="A75" s="5" t="s">
        <v>140</v>
      </c>
      <c r="B75" s="33" t="s">
        <v>64</v>
      </c>
      <c r="C75" s="33" t="s">
        <v>88</v>
      </c>
      <c r="D75" s="33"/>
      <c r="E75" s="33"/>
      <c r="F75" s="33"/>
      <c r="G75" s="34">
        <f>G76</f>
        <v>1634466.59</v>
      </c>
      <c r="H75" s="34">
        <f>H76</f>
        <v>408615</v>
      </c>
      <c r="I75" s="35">
        <f t="shared" ref="I75:I138" si="1">H75/G75</f>
        <v>0.2499989920258939</v>
      </c>
    </row>
    <row r="76" spans="1:9">
      <c r="A76" s="10" t="s">
        <v>27</v>
      </c>
      <c r="B76" s="10" t="s">
        <v>64</v>
      </c>
      <c r="C76" s="10" t="s">
        <v>88</v>
      </c>
      <c r="D76" s="10"/>
      <c r="E76" s="10"/>
      <c r="F76" s="10"/>
      <c r="G76" s="11">
        <v>1634466.59</v>
      </c>
      <c r="H76" s="11">
        <v>408615</v>
      </c>
      <c r="I76" s="12">
        <f t="shared" si="1"/>
        <v>0.2499989920258939</v>
      </c>
    </row>
    <row r="77" spans="1:9" ht="26.4">
      <c r="A77" s="10" t="s">
        <v>28</v>
      </c>
      <c r="B77" s="10" t="s">
        <v>64</v>
      </c>
      <c r="C77" s="10" t="s">
        <v>88</v>
      </c>
      <c r="D77" s="10" t="s">
        <v>89</v>
      </c>
      <c r="E77" s="10"/>
      <c r="F77" s="10"/>
      <c r="G77" s="11">
        <v>500000</v>
      </c>
      <c r="H77" s="11">
        <v>382865</v>
      </c>
      <c r="I77" s="12">
        <f t="shared" si="1"/>
        <v>0.76573000000000002</v>
      </c>
    </row>
    <row r="78" spans="1:9">
      <c r="A78" s="10" t="s">
        <v>9</v>
      </c>
      <c r="B78" s="10" t="s">
        <v>64</v>
      </c>
      <c r="C78" s="10" t="s">
        <v>88</v>
      </c>
      <c r="D78" s="10" t="s">
        <v>89</v>
      </c>
      <c r="E78" s="10" t="s">
        <v>70</v>
      </c>
      <c r="F78" s="10"/>
      <c r="G78" s="11">
        <v>500000</v>
      </c>
      <c r="H78" s="11">
        <v>382865</v>
      </c>
      <c r="I78" s="12">
        <f t="shared" si="1"/>
        <v>0.76573000000000002</v>
      </c>
    </row>
    <row r="79" spans="1:9" ht="26.4">
      <c r="A79" s="10" t="s">
        <v>6</v>
      </c>
      <c r="B79" s="10" t="s">
        <v>64</v>
      </c>
      <c r="C79" s="10" t="s">
        <v>88</v>
      </c>
      <c r="D79" s="10" t="s">
        <v>89</v>
      </c>
      <c r="E79" s="10" t="s">
        <v>70</v>
      </c>
      <c r="F79" s="10" t="s">
        <v>127</v>
      </c>
      <c r="G79" s="13">
        <v>500000</v>
      </c>
      <c r="H79" s="13">
        <v>382865</v>
      </c>
      <c r="I79" s="12">
        <f t="shared" si="1"/>
        <v>0.76573000000000002</v>
      </c>
    </row>
    <row r="80" spans="1:9" ht="26.4">
      <c r="A80" s="10" t="s">
        <v>29</v>
      </c>
      <c r="B80" s="10" t="s">
        <v>64</v>
      </c>
      <c r="C80" s="10" t="s">
        <v>88</v>
      </c>
      <c r="D80" s="10" t="s">
        <v>90</v>
      </c>
      <c r="E80" s="10"/>
      <c r="F80" s="10"/>
      <c r="G80" s="11">
        <v>100000</v>
      </c>
      <c r="H80" s="11">
        <v>25750</v>
      </c>
      <c r="I80" s="12">
        <f t="shared" si="1"/>
        <v>0.25750000000000001</v>
      </c>
    </row>
    <row r="81" spans="1:9">
      <c r="A81" s="10" t="s">
        <v>9</v>
      </c>
      <c r="B81" s="10" t="s">
        <v>64</v>
      </c>
      <c r="C81" s="10" t="s">
        <v>88</v>
      </c>
      <c r="D81" s="10" t="s">
        <v>90</v>
      </c>
      <c r="E81" s="10" t="s">
        <v>70</v>
      </c>
      <c r="F81" s="10"/>
      <c r="G81" s="11">
        <v>100000</v>
      </c>
      <c r="H81" s="11">
        <v>25750</v>
      </c>
      <c r="I81" s="12">
        <f t="shared" si="1"/>
        <v>0.25750000000000001</v>
      </c>
    </row>
    <row r="82" spans="1:9" ht="26.4">
      <c r="A82" s="10" t="s">
        <v>6</v>
      </c>
      <c r="B82" s="10" t="s">
        <v>64</v>
      </c>
      <c r="C82" s="10" t="s">
        <v>88</v>
      </c>
      <c r="D82" s="10" t="s">
        <v>90</v>
      </c>
      <c r="E82" s="10" t="s">
        <v>70</v>
      </c>
      <c r="F82" s="10" t="s">
        <v>127</v>
      </c>
      <c r="G82" s="13">
        <v>100000</v>
      </c>
      <c r="H82" s="13">
        <v>25750</v>
      </c>
      <c r="I82" s="12">
        <f t="shared" si="1"/>
        <v>0.25750000000000001</v>
      </c>
    </row>
    <row r="83" spans="1:9" ht="26.4">
      <c r="A83" s="10" t="s">
        <v>30</v>
      </c>
      <c r="B83" s="10" t="s">
        <v>64</v>
      </c>
      <c r="C83" s="10" t="s">
        <v>88</v>
      </c>
      <c r="D83" s="10" t="s">
        <v>91</v>
      </c>
      <c r="E83" s="10"/>
      <c r="F83" s="10"/>
      <c r="G83" s="11">
        <v>1034466.59</v>
      </c>
      <c r="H83" s="11">
        <v>0</v>
      </c>
      <c r="I83" s="12">
        <f t="shared" si="1"/>
        <v>0</v>
      </c>
    </row>
    <row r="84" spans="1:9">
      <c r="A84" s="10" t="s">
        <v>9</v>
      </c>
      <c r="B84" s="10" t="s">
        <v>64</v>
      </c>
      <c r="C84" s="10" t="s">
        <v>88</v>
      </c>
      <c r="D84" s="10" t="s">
        <v>91</v>
      </c>
      <c r="E84" s="10" t="s">
        <v>70</v>
      </c>
      <c r="F84" s="10"/>
      <c r="G84" s="11">
        <v>1034466.59</v>
      </c>
      <c r="H84" s="11">
        <v>0</v>
      </c>
      <c r="I84" s="12">
        <f t="shared" si="1"/>
        <v>0</v>
      </c>
    </row>
    <row r="85" spans="1:9" ht="26.4">
      <c r="A85" s="10" t="s">
        <v>6</v>
      </c>
      <c r="B85" s="10" t="s">
        <v>64</v>
      </c>
      <c r="C85" s="10" t="s">
        <v>88</v>
      </c>
      <c r="D85" s="10" t="s">
        <v>91</v>
      </c>
      <c r="E85" s="10" t="s">
        <v>70</v>
      </c>
      <c r="F85" s="10" t="s">
        <v>127</v>
      </c>
      <c r="G85" s="13">
        <v>1034466.59</v>
      </c>
      <c r="H85" s="13">
        <v>0</v>
      </c>
      <c r="I85" s="12">
        <f t="shared" si="1"/>
        <v>0</v>
      </c>
    </row>
    <row r="86" spans="1:9" ht="26.4">
      <c r="A86" s="10" t="s">
        <v>31</v>
      </c>
      <c r="B86" s="10" t="s">
        <v>64</v>
      </c>
      <c r="C86" s="10" t="s">
        <v>92</v>
      </c>
      <c r="D86" s="10"/>
      <c r="E86" s="10"/>
      <c r="F86" s="10"/>
      <c r="G86" s="11">
        <v>230000</v>
      </c>
      <c r="H86" s="11">
        <v>0</v>
      </c>
      <c r="I86" s="12">
        <f t="shared" si="1"/>
        <v>0</v>
      </c>
    </row>
    <row r="87" spans="1:9" ht="39.6">
      <c r="A87" s="10" t="s">
        <v>32</v>
      </c>
      <c r="B87" s="10" t="s">
        <v>64</v>
      </c>
      <c r="C87" s="10" t="s">
        <v>92</v>
      </c>
      <c r="D87" s="10" t="s">
        <v>93</v>
      </c>
      <c r="E87" s="10"/>
      <c r="F87" s="10"/>
      <c r="G87" s="11">
        <v>80000</v>
      </c>
      <c r="H87" s="11">
        <v>0</v>
      </c>
      <c r="I87" s="12">
        <f t="shared" si="1"/>
        <v>0</v>
      </c>
    </row>
    <row r="88" spans="1:9">
      <c r="A88" s="10" t="s">
        <v>9</v>
      </c>
      <c r="B88" s="10" t="s">
        <v>64</v>
      </c>
      <c r="C88" s="10" t="s">
        <v>92</v>
      </c>
      <c r="D88" s="10" t="s">
        <v>93</v>
      </c>
      <c r="E88" s="10" t="s">
        <v>70</v>
      </c>
      <c r="F88" s="10"/>
      <c r="G88" s="11">
        <v>80000</v>
      </c>
      <c r="H88" s="11">
        <v>0</v>
      </c>
      <c r="I88" s="12">
        <f t="shared" si="1"/>
        <v>0</v>
      </c>
    </row>
    <row r="89" spans="1:9" ht="26.4">
      <c r="A89" s="10" t="s">
        <v>6</v>
      </c>
      <c r="B89" s="10" t="s">
        <v>64</v>
      </c>
      <c r="C89" s="10" t="s">
        <v>92</v>
      </c>
      <c r="D89" s="10" t="s">
        <v>93</v>
      </c>
      <c r="E89" s="10" t="s">
        <v>70</v>
      </c>
      <c r="F89" s="10" t="s">
        <v>127</v>
      </c>
      <c r="G89" s="13">
        <v>80000</v>
      </c>
      <c r="H89" s="13">
        <v>0</v>
      </c>
      <c r="I89" s="12">
        <f t="shared" si="1"/>
        <v>0</v>
      </c>
    </row>
    <row r="90" spans="1:9" ht="26.4">
      <c r="A90" s="10" t="s">
        <v>33</v>
      </c>
      <c r="B90" s="10" t="s">
        <v>64</v>
      </c>
      <c r="C90" s="10" t="s">
        <v>92</v>
      </c>
      <c r="D90" s="10" t="s">
        <v>94</v>
      </c>
      <c r="E90" s="10"/>
      <c r="F90" s="10"/>
      <c r="G90" s="11">
        <v>150000</v>
      </c>
      <c r="H90" s="11">
        <v>0</v>
      </c>
      <c r="I90" s="12">
        <f t="shared" si="1"/>
        <v>0</v>
      </c>
    </row>
    <row r="91" spans="1:9">
      <c r="A91" s="10" t="s">
        <v>9</v>
      </c>
      <c r="B91" s="10" t="s">
        <v>64</v>
      </c>
      <c r="C91" s="10" t="s">
        <v>92</v>
      </c>
      <c r="D91" s="10" t="s">
        <v>94</v>
      </c>
      <c r="E91" s="10" t="s">
        <v>70</v>
      </c>
      <c r="F91" s="10"/>
      <c r="G91" s="11">
        <v>150000</v>
      </c>
      <c r="H91" s="11">
        <v>0</v>
      </c>
      <c r="I91" s="12">
        <f t="shared" si="1"/>
        <v>0</v>
      </c>
    </row>
    <row r="92" spans="1:9" ht="26.4">
      <c r="A92" s="10" t="s">
        <v>6</v>
      </c>
      <c r="B92" s="10" t="s">
        <v>64</v>
      </c>
      <c r="C92" s="10" t="s">
        <v>92</v>
      </c>
      <c r="D92" s="10" t="s">
        <v>94</v>
      </c>
      <c r="E92" s="10" t="s">
        <v>70</v>
      </c>
      <c r="F92" s="10" t="s">
        <v>127</v>
      </c>
      <c r="G92" s="13">
        <v>150000</v>
      </c>
      <c r="H92" s="13">
        <v>0</v>
      </c>
      <c r="I92" s="12">
        <f t="shared" si="1"/>
        <v>0</v>
      </c>
    </row>
    <row r="93" spans="1:9">
      <c r="A93" s="10" t="s">
        <v>34</v>
      </c>
      <c r="B93" s="10" t="s">
        <v>64</v>
      </c>
      <c r="C93" s="10" t="s">
        <v>95</v>
      </c>
      <c r="D93" s="10"/>
      <c r="E93" s="10"/>
      <c r="F93" s="10"/>
      <c r="G93" s="11">
        <v>60000</v>
      </c>
      <c r="H93" s="11">
        <v>706.32</v>
      </c>
      <c r="I93" s="12">
        <f t="shared" si="1"/>
        <v>1.1772000000000001E-2</v>
      </c>
    </row>
    <row r="94" spans="1:9" ht="39.6">
      <c r="A94" s="10" t="s">
        <v>35</v>
      </c>
      <c r="B94" s="10" t="s">
        <v>64</v>
      </c>
      <c r="C94" s="10" t="s">
        <v>95</v>
      </c>
      <c r="D94" s="10" t="s">
        <v>96</v>
      </c>
      <c r="E94" s="10"/>
      <c r="F94" s="10"/>
      <c r="G94" s="11">
        <v>50000</v>
      </c>
      <c r="H94" s="11">
        <v>0</v>
      </c>
      <c r="I94" s="12">
        <f t="shared" si="1"/>
        <v>0</v>
      </c>
    </row>
    <row r="95" spans="1:9">
      <c r="A95" s="10" t="s">
        <v>9</v>
      </c>
      <c r="B95" s="10" t="s">
        <v>64</v>
      </c>
      <c r="C95" s="10" t="s">
        <v>95</v>
      </c>
      <c r="D95" s="10" t="s">
        <v>96</v>
      </c>
      <c r="E95" s="10" t="s">
        <v>70</v>
      </c>
      <c r="F95" s="10"/>
      <c r="G95" s="11">
        <v>50000</v>
      </c>
      <c r="H95" s="11">
        <v>0</v>
      </c>
      <c r="I95" s="12">
        <f t="shared" si="1"/>
        <v>0</v>
      </c>
    </row>
    <row r="96" spans="1:9" ht="26.4">
      <c r="A96" s="10" t="s">
        <v>6</v>
      </c>
      <c r="B96" s="10" t="s">
        <v>64</v>
      </c>
      <c r="C96" s="10" t="s">
        <v>95</v>
      </c>
      <c r="D96" s="10" t="s">
        <v>96</v>
      </c>
      <c r="E96" s="10" t="s">
        <v>70</v>
      </c>
      <c r="F96" s="10" t="s">
        <v>127</v>
      </c>
      <c r="G96" s="13">
        <v>50000</v>
      </c>
      <c r="H96" s="13">
        <v>0</v>
      </c>
      <c r="I96" s="12">
        <f t="shared" si="1"/>
        <v>0</v>
      </c>
    </row>
    <row r="97" spans="1:9" ht="26.4">
      <c r="A97" s="10" t="s">
        <v>36</v>
      </c>
      <c r="B97" s="10" t="s">
        <v>64</v>
      </c>
      <c r="C97" s="10" t="s">
        <v>95</v>
      </c>
      <c r="D97" s="10" t="s">
        <v>97</v>
      </c>
      <c r="E97" s="10"/>
      <c r="F97" s="10"/>
      <c r="G97" s="11">
        <v>10000</v>
      </c>
      <c r="H97" s="11">
        <v>706.32</v>
      </c>
      <c r="I97" s="12">
        <f t="shared" si="1"/>
        <v>7.0632E-2</v>
      </c>
    </row>
    <row r="98" spans="1:9">
      <c r="A98" s="10" t="s">
        <v>9</v>
      </c>
      <c r="B98" s="10" t="s">
        <v>64</v>
      </c>
      <c r="C98" s="10" t="s">
        <v>95</v>
      </c>
      <c r="D98" s="10" t="s">
        <v>97</v>
      </c>
      <c r="E98" s="10" t="s">
        <v>70</v>
      </c>
      <c r="F98" s="10"/>
      <c r="G98" s="11">
        <v>10000</v>
      </c>
      <c r="H98" s="11">
        <v>706.32</v>
      </c>
      <c r="I98" s="12">
        <f t="shared" si="1"/>
        <v>7.0632E-2</v>
      </c>
    </row>
    <row r="99" spans="1:9" ht="26.4">
      <c r="A99" s="10" t="s">
        <v>6</v>
      </c>
      <c r="B99" s="10" t="s">
        <v>64</v>
      </c>
      <c r="C99" s="10" t="s">
        <v>95</v>
      </c>
      <c r="D99" s="10" t="s">
        <v>97</v>
      </c>
      <c r="E99" s="10" t="s">
        <v>70</v>
      </c>
      <c r="F99" s="10" t="s">
        <v>123</v>
      </c>
      <c r="G99" s="13">
        <v>10000</v>
      </c>
      <c r="H99" s="13">
        <v>706.32</v>
      </c>
      <c r="I99" s="12">
        <f t="shared" si="1"/>
        <v>7.0632E-2</v>
      </c>
    </row>
    <row r="100" spans="1:9">
      <c r="A100" s="25" t="s">
        <v>142</v>
      </c>
      <c r="B100" s="25" t="s">
        <v>64</v>
      </c>
      <c r="C100" s="25" t="s">
        <v>98</v>
      </c>
      <c r="D100" s="25"/>
      <c r="E100" s="25"/>
      <c r="F100" s="25"/>
      <c r="G100" s="27">
        <v>2516336</v>
      </c>
      <c r="H100" s="27">
        <v>323593.89</v>
      </c>
      <c r="I100" s="28">
        <f t="shared" si="1"/>
        <v>0.12859725012875864</v>
      </c>
    </row>
    <row r="101" spans="1:9" ht="39.6">
      <c r="A101" s="10" t="s">
        <v>37</v>
      </c>
      <c r="B101" s="10" t="s">
        <v>64</v>
      </c>
      <c r="C101" s="10" t="s">
        <v>98</v>
      </c>
      <c r="D101" s="10" t="s">
        <v>99</v>
      </c>
      <c r="E101" s="10"/>
      <c r="F101" s="10"/>
      <c r="G101" s="11">
        <v>500000</v>
      </c>
      <c r="H101" s="11">
        <v>0</v>
      </c>
      <c r="I101" s="12">
        <f t="shared" si="1"/>
        <v>0</v>
      </c>
    </row>
    <row r="102" spans="1:9">
      <c r="A102" s="10" t="s">
        <v>9</v>
      </c>
      <c r="B102" s="10" t="s">
        <v>64</v>
      </c>
      <c r="C102" s="10" t="s">
        <v>98</v>
      </c>
      <c r="D102" s="10" t="s">
        <v>99</v>
      </c>
      <c r="E102" s="10" t="s">
        <v>70</v>
      </c>
      <c r="F102" s="10"/>
      <c r="G102" s="11">
        <v>500000</v>
      </c>
      <c r="H102" s="11">
        <v>0</v>
      </c>
      <c r="I102" s="12">
        <f t="shared" si="1"/>
        <v>0</v>
      </c>
    </row>
    <row r="103" spans="1:9" ht="26.4">
      <c r="A103" s="10" t="s">
        <v>6</v>
      </c>
      <c r="B103" s="10" t="s">
        <v>64</v>
      </c>
      <c r="C103" s="10" t="s">
        <v>98</v>
      </c>
      <c r="D103" s="10" t="s">
        <v>99</v>
      </c>
      <c r="E103" s="10" t="s">
        <v>70</v>
      </c>
      <c r="F103" s="10" t="s">
        <v>127</v>
      </c>
      <c r="G103" s="13">
        <v>500000</v>
      </c>
      <c r="H103" s="13">
        <v>0</v>
      </c>
      <c r="I103" s="12">
        <f t="shared" si="1"/>
        <v>0</v>
      </c>
    </row>
    <row r="104" spans="1:9" ht="52.8">
      <c r="A104" s="10" t="s">
        <v>38</v>
      </c>
      <c r="B104" s="10" t="s">
        <v>64</v>
      </c>
      <c r="C104" s="10" t="s">
        <v>98</v>
      </c>
      <c r="D104" s="10" t="s">
        <v>100</v>
      </c>
      <c r="E104" s="10"/>
      <c r="F104" s="10"/>
      <c r="G104" s="11">
        <v>180000</v>
      </c>
      <c r="H104" s="11">
        <v>0</v>
      </c>
      <c r="I104" s="12">
        <f t="shared" si="1"/>
        <v>0</v>
      </c>
    </row>
    <row r="105" spans="1:9">
      <c r="A105" s="10" t="s">
        <v>9</v>
      </c>
      <c r="B105" s="10" t="s">
        <v>64</v>
      </c>
      <c r="C105" s="10" t="s">
        <v>98</v>
      </c>
      <c r="D105" s="10" t="s">
        <v>100</v>
      </c>
      <c r="E105" s="10" t="s">
        <v>70</v>
      </c>
      <c r="F105" s="10"/>
      <c r="G105" s="11">
        <v>180000</v>
      </c>
      <c r="H105" s="11">
        <v>0</v>
      </c>
      <c r="I105" s="12">
        <f t="shared" si="1"/>
        <v>0</v>
      </c>
    </row>
    <row r="106" spans="1:9" ht="26.4">
      <c r="A106" s="10" t="s">
        <v>6</v>
      </c>
      <c r="B106" s="10" t="s">
        <v>64</v>
      </c>
      <c r="C106" s="10" t="s">
        <v>98</v>
      </c>
      <c r="D106" s="10" t="s">
        <v>100</v>
      </c>
      <c r="E106" s="10" t="s">
        <v>70</v>
      </c>
      <c r="F106" s="10" t="s">
        <v>127</v>
      </c>
      <c r="G106" s="13">
        <v>180000</v>
      </c>
      <c r="H106" s="13">
        <v>0</v>
      </c>
      <c r="I106" s="12">
        <f t="shared" si="1"/>
        <v>0</v>
      </c>
    </row>
    <row r="107" spans="1:9" ht="39.6">
      <c r="A107" s="10" t="s">
        <v>39</v>
      </c>
      <c r="B107" s="10" t="s">
        <v>64</v>
      </c>
      <c r="C107" s="10" t="s">
        <v>98</v>
      </c>
      <c r="D107" s="10" t="s">
        <v>101</v>
      </c>
      <c r="E107" s="10"/>
      <c r="F107" s="10"/>
      <c r="G107" s="11">
        <v>180000</v>
      </c>
      <c r="H107" s="11">
        <v>0</v>
      </c>
      <c r="I107" s="12">
        <f t="shared" si="1"/>
        <v>0</v>
      </c>
    </row>
    <row r="108" spans="1:9">
      <c r="A108" s="10" t="s">
        <v>9</v>
      </c>
      <c r="B108" s="10" t="s">
        <v>64</v>
      </c>
      <c r="C108" s="10" t="s">
        <v>98</v>
      </c>
      <c r="D108" s="10" t="s">
        <v>101</v>
      </c>
      <c r="E108" s="10" t="s">
        <v>70</v>
      </c>
      <c r="F108" s="10"/>
      <c r="G108" s="11">
        <v>180000</v>
      </c>
      <c r="H108" s="11">
        <v>0</v>
      </c>
      <c r="I108" s="12">
        <f t="shared" si="1"/>
        <v>0</v>
      </c>
    </row>
    <row r="109" spans="1:9" ht="26.4">
      <c r="A109" s="10" t="s">
        <v>6</v>
      </c>
      <c r="B109" s="10" t="s">
        <v>64</v>
      </c>
      <c r="C109" s="10" t="s">
        <v>98</v>
      </c>
      <c r="D109" s="10" t="s">
        <v>101</v>
      </c>
      <c r="E109" s="10" t="s">
        <v>70</v>
      </c>
      <c r="F109" s="10" t="s">
        <v>127</v>
      </c>
      <c r="G109" s="13">
        <v>180000</v>
      </c>
      <c r="H109" s="13">
        <v>0</v>
      </c>
      <c r="I109" s="12">
        <f t="shared" si="1"/>
        <v>0</v>
      </c>
    </row>
    <row r="110" spans="1:9" ht="26.4">
      <c r="A110" s="4" t="s">
        <v>141</v>
      </c>
      <c r="B110" s="33"/>
      <c r="C110" s="33"/>
      <c r="D110" s="33"/>
      <c r="E110" s="33"/>
      <c r="F110" s="33"/>
      <c r="G110" s="34">
        <f>G111+G116+G119+G122+G125+G128</f>
        <v>1333991</v>
      </c>
      <c r="H110" s="34">
        <f>H111+H119+H128</f>
        <v>323593.89</v>
      </c>
      <c r="I110" s="35">
        <f t="shared" si="1"/>
        <v>0.24257576700292582</v>
      </c>
    </row>
    <row r="111" spans="1:9" ht="26.4">
      <c r="A111" s="10" t="s">
        <v>40</v>
      </c>
      <c r="B111" s="10" t="s">
        <v>64</v>
      </c>
      <c r="C111" s="10" t="s">
        <v>98</v>
      </c>
      <c r="D111" s="10" t="s">
        <v>102</v>
      </c>
      <c r="E111" s="10"/>
      <c r="F111" s="10"/>
      <c r="G111" s="11">
        <v>401000</v>
      </c>
      <c r="H111" s="11">
        <v>242400.89</v>
      </c>
      <c r="I111" s="12">
        <f t="shared" si="1"/>
        <v>0.60449099750623447</v>
      </c>
    </row>
    <row r="112" spans="1:9">
      <c r="A112" s="10" t="s">
        <v>10</v>
      </c>
      <c r="B112" s="10" t="s">
        <v>64</v>
      </c>
      <c r="C112" s="10" t="s">
        <v>98</v>
      </c>
      <c r="D112" s="10" t="s">
        <v>102</v>
      </c>
      <c r="E112" s="10" t="s">
        <v>71</v>
      </c>
      <c r="F112" s="10"/>
      <c r="G112" s="11">
        <v>400000</v>
      </c>
      <c r="H112" s="11">
        <v>241905.65</v>
      </c>
      <c r="I112" s="12">
        <f t="shared" si="1"/>
        <v>0.60476412499999999</v>
      </c>
    </row>
    <row r="113" spans="1:9" ht="26.4">
      <c r="A113" s="10" t="s">
        <v>6</v>
      </c>
      <c r="B113" s="10" t="s">
        <v>64</v>
      </c>
      <c r="C113" s="10" t="s">
        <v>98</v>
      </c>
      <c r="D113" s="10" t="s">
        <v>102</v>
      </c>
      <c r="E113" s="10" t="s">
        <v>71</v>
      </c>
      <c r="F113" s="10" t="s">
        <v>123</v>
      </c>
      <c r="G113" s="13">
        <v>400000</v>
      </c>
      <c r="H113" s="13">
        <v>241905.65</v>
      </c>
      <c r="I113" s="12">
        <f t="shared" si="1"/>
        <v>0.60476412499999999</v>
      </c>
    </row>
    <row r="114" spans="1:9">
      <c r="A114" s="10" t="s">
        <v>11</v>
      </c>
      <c r="B114" s="10" t="s">
        <v>64</v>
      </c>
      <c r="C114" s="10" t="s">
        <v>98</v>
      </c>
      <c r="D114" s="10" t="s">
        <v>102</v>
      </c>
      <c r="E114" s="10" t="s">
        <v>72</v>
      </c>
      <c r="F114" s="10"/>
      <c r="G114" s="11">
        <v>1000</v>
      </c>
      <c r="H114" s="11">
        <v>495.24</v>
      </c>
      <c r="I114" s="12">
        <f t="shared" si="1"/>
        <v>0.49524000000000001</v>
      </c>
    </row>
    <row r="115" spans="1:9" ht="26.4">
      <c r="A115" s="10" t="s">
        <v>6</v>
      </c>
      <c r="B115" s="10" t="s">
        <v>64</v>
      </c>
      <c r="C115" s="10" t="s">
        <v>98</v>
      </c>
      <c r="D115" s="10" t="s">
        <v>102</v>
      </c>
      <c r="E115" s="10" t="s">
        <v>72</v>
      </c>
      <c r="F115" s="10" t="s">
        <v>123</v>
      </c>
      <c r="G115" s="13">
        <v>1000</v>
      </c>
      <c r="H115" s="13">
        <v>495.24</v>
      </c>
      <c r="I115" s="12">
        <f t="shared" si="1"/>
        <v>0.49524000000000001</v>
      </c>
    </row>
    <row r="116" spans="1:9">
      <c r="A116" s="10" t="s">
        <v>41</v>
      </c>
      <c r="B116" s="10" t="s">
        <v>64</v>
      </c>
      <c r="C116" s="10" t="s">
        <v>98</v>
      </c>
      <c r="D116" s="10" t="s">
        <v>103</v>
      </c>
      <c r="E116" s="10"/>
      <c r="F116" s="10"/>
      <c r="G116" s="11">
        <v>100000</v>
      </c>
      <c r="H116" s="11">
        <v>0</v>
      </c>
      <c r="I116" s="12">
        <f t="shared" si="1"/>
        <v>0</v>
      </c>
    </row>
    <row r="117" spans="1:9">
      <c r="A117" s="10" t="s">
        <v>9</v>
      </c>
      <c r="B117" s="10" t="s">
        <v>64</v>
      </c>
      <c r="C117" s="10" t="s">
        <v>98</v>
      </c>
      <c r="D117" s="10" t="s">
        <v>103</v>
      </c>
      <c r="E117" s="10" t="s">
        <v>70</v>
      </c>
      <c r="F117" s="10"/>
      <c r="G117" s="11">
        <v>100000</v>
      </c>
      <c r="H117" s="11">
        <v>0</v>
      </c>
      <c r="I117" s="12">
        <f t="shared" si="1"/>
        <v>0</v>
      </c>
    </row>
    <row r="118" spans="1:9" ht="26.4">
      <c r="A118" s="10" t="s">
        <v>6</v>
      </c>
      <c r="B118" s="10" t="s">
        <v>64</v>
      </c>
      <c r="C118" s="10" t="s">
        <v>98</v>
      </c>
      <c r="D118" s="10" t="s">
        <v>103</v>
      </c>
      <c r="E118" s="10" t="s">
        <v>70</v>
      </c>
      <c r="F118" s="10" t="s">
        <v>123</v>
      </c>
      <c r="G118" s="13">
        <v>100000</v>
      </c>
      <c r="H118" s="13">
        <v>0</v>
      </c>
      <c r="I118" s="12">
        <f t="shared" si="1"/>
        <v>0</v>
      </c>
    </row>
    <row r="119" spans="1:9" ht="26.4">
      <c r="A119" s="10" t="s">
        <v>42</v>
      </c>
      <c r="B119" s="10" t="s">
        <v>64</v>
      </c>
      <c r="C119" s="10" t="s">
        <v>98</v>
      </c>
      <c r="D119" s="10" t="s">
        <v>104</v>
      </c>
      <c r="E119" s="10"/>
      <c r="F119" s="10"/>
      <c r="G119" s="11">
        <v>682991</v>
      </c>
      <c r="H119" s="11">
        <v>69850</v>
      </c>
      <c r="I119" s="12">
        <f t="shared" si="1"/>
        <v>0.10227074734513339</v>
      </c>
    </row>
    <row r="120" spans="1:9">
      <c r="A120" s="10" t="s">
        <v>9</v>
      </c>
      <c r="B120" s="10" t="s">
        <v>64</v>
      </c>
      <c r="C120" s="10" t="s">
        <v>98</v>
      </c>
      <c r="D120" s="10" t="s">
        <v>104</v>
      </c>
      <c r="E120" s="10" t="s">
        <v>70</v>
      </c>
      <c r="F120" s="10"/>
      <c r="G120" s="11">
        <v>682991</v>
      </c>
      <c r="H120" s="11">
        <v>69850</v>
      </c>
      <c r="I120" s="12">
        <f t="shared" si="1"/>
        <v>0.10227074734513339</v>
      </c>
    </row>
    <row r="121" spans="1:9" ht="26.4">
      <c r="A121" s="10" t="s">
        <v>6</v>
      </c>
      <c r="B121" s="10" t="s">
        <v>64</v>
      </c>
      <c r="C121" s="10" t="s">
        <v>98</v>
      </c>
      <c r="D121" s="10" t="s">
        <v>104</v>
      </c>
      <c r="E121" s="10" t="s">
        <v>70</v>
      </c>
      <c r="F121" s="10" t="s">
        <v>123</v>
      </c>
      <c r="G121" s="13">
        <v>682991</v>
      </c>
      <c r="H121" s="13">
        <v>69850</v>
      </c>
      <c r="I121" s="12">
        <f t="shared" si="1"/>
        <v>0.10227074734513339</v>
      </c>
    </row>
    <row r="122" spans="1:9">
      <c r="A122" s="10" t="s">
        <v>43</v>
      </c>
      <c r="B122" s="10" t="s">
        <v>64</v>
      </c>
      <c r="C122" s="10" t="s">
        <v>98</v>
      </c>
      <c r="D122" s="10" t="s">
        <v>105</v>
      </c>
      <c r="E122" s="10"/>
      <c r="F122" s="10"/>
      <c r="G122" s="11">
        <v>50000</v>
      </c>
      <c r="H122" s="11">
        <v>0</v>
      </c>
      <c r="I122" s="12">
        <f t="shared" si="1"/>
        <v>0</v>
      </c>
    </row>
    <row r="123" spans="1:9">
      <c r="A123" s="10" t="s">
        <v>9</v>
      </c>
      <c r="B123" s="10" t="s">
        <v>64</v>
      </c>
      <c r="C123" s="10" t="s">
        <v>98</v>
      </c>
      <c r="D123" s="10" t="s">
        <v>105</v>
      </c>
      <c r="E123" s="10" t="s">
        <v>70</v>
      </c>
      <c r="F123" s="10"/>
      <c r="G123" s="11">
        <v>50000</v>
      </c>
      <c r="H123" s="11">
        <v>0</v>
      </c>
      <c r="I123" s="12">
        <f t="shared" si="1"/>
        <v>0</v>
      </c>
    </row>
    <row r="124" spans="1:9" ht="26.4">
      <c r="A124" s="10" t="s">
        <v>6</v>
      </c>
      <c r="B124" s="10" t="s">
        <v>64</v>
      </c>
      <c r="C124" s="10" t="s">
        <v>98</v>
      </c>
      <c r="D124" s="10" t="s">
        <v>105</v>
      </c>
      <c r="E124" s="10" t="s">
        <v>70</v>
      </c>
      <c r="F124" s="10" t="s">
        <v>123</v>
      </c>
      <c r="G124" s="13">
        <v>50000</v>
      </c>
      <c r="H124" s="13">
        <v>0</v>
      </c>
      <c r="I124" s="12">
        <f t="shared" si="1"/>
        <v>0</v>
      </c>
    </row>
    <row r="125" spans="1:9" ht="26.4">
      <c r="A125" s="10" t="s">
        <v>44</v>
      </c>
      <c r="B125" s="10" t="s">
        <v>64</v>
      </c>
      <c r="C125" s="10" t="s">
        <v>98</v>
      </c>
      <c r="D125" s="10" t="s">
        <v>106</v>
      </c>
      <c r="E125" s="10"/>
      <c r="F125" s="10"/>
      <c r="G125" s="11">
        <v>50000</v>
      </c>
      <c r="H125" s="11">
        <v>0</v>
      </c>
      <c r="I125" s="12">
        <f t="shared" si="1"/>
        <v>0</v>
      </c>
    </row>
    <row r="126" spans="1:9">
      <c r="A126" s="10" t="s">
        <v>9</v>
      </c>
      <c r="B126" s="10" t="s">
        <v>64</v>
      </c>
      <c r="C126" s="10" t="s">
        <v>98</v>
      </c>
      <c r="D126" s="10" t="s">
        <v>106</v>
      </c>
      <c r="E126" s="10" t="s">
        <v>70</v>
      </c>
      <c r="F126" s="10"/>
      <c r="G126" s="11">
        <v>50000</v>
      </c>
      <c r="H126" s="11">
        <v>0</v>
      </c>
      <c r="I126" s="12">
        <f t="shared" si="1"/>
        <v>0</v>
      </c>
    </row>
    <row r="127" spans="1:9" ht="26.4">
      <c r="A127" s="10" t="s">
        <v>6</v>
      </c>
      <c r="B127" s="10" t="s">
        <v>64</v>
      </c>
      <c r="C127" s="10" t="s">
        <v>98</v>
      </c>
      <c r="D127" s="10" t="s">
        <v>106</v>
      </c>
      <c r="E127" s="10" t="s">
        <v>70</v>
      </c>
      <c r="F127" s="10" t="s">
        <v>123</v>
      </c>
      <c r="G127" s="13">
        <v>50000</v>
      </c>
      <c r="H127" s="13">
        <v>0</v>
      </c>
      <c r="I127" s="12">
        <f t="shared" si="1"/>
        <v>0</v>
      </c>
    </row>
    <row r="128" spans="1:9" ht="26.4">
      <c r="A128" s="10" t="s">
        <v>45</v>
      </c>
      <c r="B128" s="10" t="s">
        <v>64</v>
      </c>
      <c r="C128" s="10" t="s">
        <v>98</v>
      </c>
      <c r="D128" s="10" t="s">
        <v>107</v>
      </c>
      <c r="E128" s="10"/>
      <c r="F128" s="10"/>
      <c r="G128" s="11">
        <v>50000</v>
      </c>
      <c r="H128" s="11">
        <v>11343</v>
      </c>
      <c r="I128" s="12">
        <f t="shared" si="1"/>
        <v>0.22686000000000001</v>
      </c>
    </row>
    <row r="129" spans="1:9">
      <c r="A129" s="10" t="s">
        <v>9</v>
      </c>
      <c r="B129" s="10" t="s">
        <v>64</v>
      </c>
      <c r="C129" s="10" t="s">
        <v>98</v>
      </c>
      <c r="D129" s="10" t="s">
        <v>107</v>
      </c>
      <c r="E129" s="10" t="s">
        <v>70</v>
      </c>
      <c r="F129" s="10"/>
      <c r="G129" s="11">
        <v>50000</v>
      </c>
      <c r="H129" s="11">
        <v>11343</v>
      </c>
      <c r="I129" s="12">
        <f t="shared" si="1"/>
        <v>0.22686000000000001</v>
      </c>
    </row>
    <row r="130" spans="1:9" ht="26.4">
      <c r="A130" s="10" t="s">
        <v>6</v>
      </c>
      <c r="B130" s="10" t="s">
        <v>64</v>
      </c>
      <c r="C130" s="10" t="s">
        <v>98</v>
      </c>
      <c r="D130" s="10" t="s">
        <v>107</v>
      </c>
      <c r="E130" s="10" t="s">
        <v>70</v>
      </c>
      <c r="F130" s="10" t="s">
        <v>123</v>
      </c>
      <c r="G130" s="13">
        <v>50000</v>
      </c>
      <c r="H130" s="13">
        <v>11343</v>
      </c>
      <c r="I130" s="12">
        <f t="shared" si="1"/>
        <v>0.22686000000000001</v>
      </c>
    </row>
    <row r="131" spans="1:9" ht="52.8">
      <c r="A131" s="32" t="s">
        <v>47</v>
      </c>
      <c r="B131" s="18" t="s">
        <v>64</v>
      </c>
      <c r="C131" s="18" t="s">
        <v>98</v>
      </c>
      <c r="D131" s="18" t="s">
        <v>144</v>
      </c>
      <c r="E131" s="18"/>
      <c r="F131" s="18"/>
      <c r="G131" s="30">
        <f>G132+G135</f>
        <v>322345</v>
      </c>
      <c r="H131" s="30">
        <f>H132+H135</f>
        <v>0</v>
      </c>
      <c r="I131" s="19">
        <f t="shared" si="1"/>
        <v>0</v>
      </c>
    </row>
    <row r="132" spans="1:9" ht="66">
      <c r="A132" s="10" t="s">
        <v>46</v>
      </c>
      <c r="B132" s="10" t="s">
        <v>64</v>
      </c>
      <c r="C132" s="10" t="s">
        <v>98</v>
      </c>
      <c r="D132" s="10" t="s">
        <v>108</v>
      </c>
      <c r="E132" s="10"/>
      <c r="F132" s="10"/>
      <c r="G132" s="11">
        <v>32621</v>
      </c>
      <c r="H132" s="11">
        <v>0</v>
      </c>
      <c r="I132" s="12">
        <f t="shared" si="1"/>
        <v>0</v>
      </c>
    </row>
    <row r="133" spans="1:9">
      <c r="A133" s="10" t="s">
        <v>9</v>
      </c>
      <c r="B133" s="10" t="s">
        <v>64</v>
      </c>
      <c r="C133" s="10" t="s">
        <v>98</v>
      </c>
      <c r="D133" s="10" t="s">
        <v>108</v>
      </c>
      <c r="E133" s="10" t="s">
        <v>70</v>
      </c>
      <c r="F133" s="10"/>
      <c r="G133" s="11">
        <v>32621</v>
      </c>
      <c r="H133" s="11">
        <v>0</v>
      </c>
      <c r="I133" s="12">
        <f t="shared" si="1"/>
        <v>0</v>
      </c>
    </row>
    <row r="134" spans="1:9" ht="26.4">
      <c r="A134" s="10" t="s">
        <v>6</v>
      </c>
      <c r="B134" s="10" t="s">
        <v>64</v>
      </c>
      <c r="C134" s="10" t="s">
        <v>98</v>
      </c>
      <c r="D134" s="10" t="s">
        <v>108</v>
      </c>
      <c r="E134" s="10" t="s">
        <v>70</v>
      </c>
      <c r="F134" s="10" t="s">
        <v>123</v>
      </c>
      <c r="G134" s="13">
        <v>32621</v>
      </c>
      <c r="H134" s="13">
        <v>0</v>
      </c>
      <c r="I134" s="12">
        <f t="shared" si="1"/>
        <v>0</v>
      </c>
    </row>
    <row r="135" spans="1:9" ht="52.8">
      <c r="A135" s="14" t="s">
        <v>47</v>
      </c>
      <c r="B135" s="14" t="s">
        <v>64</v>
      </c>
      <c r="C135" s="14" t="s">
        <v>98</v>
      </c>
      <c r="D135" s="14" t="s">
        <v>109</v>
      </c>
      <c r="E135" s="14"/>
      <c r="F135" s="14"/>
      <c r="G135" s="15">
        <v>289724</v>
      </c>
      <c r="H135" s="15">
        <v>0</v>
      </c>
      <c r="I135" s="12">
        <f t="shared" si="1"/>
        <v>0</v>
      </c>
    </row>
    <row r="136" spans="1:9">
      <c r="A136" s="10" t="s">
        <v>9</v>
      </c>
      <c r="B136" s="10" t="s">
        <v>64</v>
      </c>
      <c r="C136" s="10" t="s">
        <v>98</v>
      </c>
      <c r="D136" s="10" t="s">
        <v>109</v>
      </c>
      <c r="E136" s="10" t="s">
        <v>70</v>
      </c>
      <c r="F136" s="10"/>
      <c r="G136" s="11">
        <v>289724</v>
      </c>
      <c r="H136" s="11">
        <v>0</v>
      </c>
      <c r="I136" s="12">
        <f t="shared" si="1"/>
        <v>0</v>
      </c>
    </row>
    <row r="137" spans="1:9" ht="26.4">
      <c r="A137" s="10" t="s">
        <v>6</v>
      </c>
      <c r="B137" s="10" t="s">
        <v>64</v>
      </c>
      <c r="C137" s="10" t="s">
        <v>98</v>
      </c>
      <c r="D137" s="10" t="s">
        <v>109</v>
      </c>
      <c r="E137" s="10" t="s">
        <v>70</v>
      </c>
      <c r="F137" s="10" t="s">
        <v>123</v>
      </c>
      <c r="G137" s="13">
        <v>139724</v>
      </c>
      <c r="H137" s="13">
        <v>0</v>
      </c>
      <c r="I137" s="12">
        <f t="shared" si="1"/>
        <v>0</v>
      </c>
    </row>
    <row r="138" spans="1:9" ht="26.4">
      <c r="A138" s="10" t="s">
        <v>6</v>
      </c>
      <c r="B138" s="10" t="s">
        <v>64</v>
      </c>
      <c r="C138" s="10" t="s">
        <v>98</v>
      </c>
      <c r="D138" s="10" t="s">
        <v>109</v>
      </c>
      <c r="E138" s="10" t="s">
        <v>70</v>
      </c>
      <c r="F138" s="10" t="s">
        <v>127</v>
      </c>
      <c r="G138" s="13">
        <v>150000</v>
      </c>
      <c r="H138" s="13">
        <v>0</v>
      </c>
      <c r="I138" s="12">
        <f t="shared" si="1"/>
        <v>0</v>
      </c>
    </row>
    <row r="139" spans="1:9" ht="39.6">
      <c r="A139" s="4" t="s">
        <v>136</v>
      </c>
      <c r="B139" s="33" t="s">
        <v>64</v>
      </c>
      <c r="C139" s="33" t="s">
        <v>110</v>
      </c>
      <c r="D139" s="33"/>
      <c r="E139" s="33"/>
      <c r="F139" s="33"/>
      <c r="G139" s="34">
        <f>G140</f>
        <v>20000</v>
      </c>
      <c r="H139" s="34">
        <f>H140</f>
        <v>0</v>
      </c>
      <c r="I139" s="35">
        <f t="shared" ref="I139:I167" si="2">H139/G139</f>
        <v>0</v>
      </c>
    </row>
    <row r="140" spans="1:9" ht="26.4">
      <c r="A140" s="10" t="s">
        <v>48</v>
      </c>
      <c r="B140" s="10" t="s">
        <v>64</v>
      </c>
      <c r="C140" s="10" t="s">
        <v>110</v>
      </c>
      <c r="D140" s="10"/>
      <c r="E140" s="10"/>
      <c r="F140" s="10"/>
      <c r="G140" s="11">
        <v>20000</v>
      </c>
      <c r="H140" s="11">
        <v>0</v>
      </c>
      <c r="I140" s="12">
        <f t="shared" si="2"/>
        <v>0</v>
      </c>
    </row>
    <row r="141" spans="1:9" ht="26.4">
      <c r="A141" s="10" t="s">
        <v>49</v>
      </c>
      <c r="B141" s="10" t="s">
        <v>64</v>
      </c>
      <c r="C141" s="10" t="s">
        <v>110</v>
      </c>
      <c r="D141" s="10" t="s">
        <v>111</v>
      </c>
      <c r="E141" s="10"/>
      <c r="F141" s="10"/>
      <c r="G141" s="11">
        <v>20000</v>
      </c>
      <c r="H141" s="11">
        <v>0</v>
      </c>
      <c r="I141" s="12">
        <f t="shared" si="2"/>
        <v>0</v>
      </c>
    </row>
    <row r="142" spans="1:9">
      <c r="A142" s="10" t="s">
        <v>9</v>
      </c>
      <c r="B142" s="10" t="s">
        <v>64</v>
      </c>
      <c r="C142" s="10" t="s">
        <v>110</v>
      </c>
      <c r="D142" s="10" t="s">
        <v>111</v>
      </c>
      <c r="E142" s="10" t="s">
        <v>70</v>
      </c>
      <c r="F142" s="10"/>
      <c r="G142" s="11">
        <v>20000</v>
      </c>
      <c r="H142" s="11">
        <v>0</v>
      </c>
      <c r="I142" s="12">
        <f t="shared" si="2"/>
        <v>0</v>
      </c>
    </row>
    <row r="143" spans="1:9" ht="26.4">
      <c r="A143" s="10" t="s">
        <v>6</v>
      </c>
      <c r="B143" s="10" t="s">
        <v>64</v>
      </c>
      <c r="C143" s="10" t="s">
        <v>110</v>
      </c>
      <c r="D143" s="10" t="s">
        <v>111</v>
      </c>
      <c r="E143" s="10" t="s">
        <v>70</v>
      </c>
      <c r="F143" s="10" t="s">
        <v>123</v>
      </c>
      <c r="G143" s="13">
        <v>20000</v>
      </c>
      <c r="H143" s="13">
        <v>0</v>
      </c>
      <c r="I143" s="12">
        <f t="shared" si="2"/>
        <v>0</v>
      </c>
    </row>
    <row r="144" spans="1:9" ht="39.6">
      <c r="A144" s="4" t="s">
        <v>143</v>
      </c>
      <c r="B144" s="33" t="s">
        <v>64</v>
      </c>
      <c r="C144" s="33" t="s">
        <v>112</v>
      </c>
      <c r="D144" s="33"/>
      <c r="E144" s="33"/>
      <c r="F144" s="33"/>
      <c r="G144" s="34">
        <f>G145</f>
        <v>225243</v>
      </c>
      <c r="H144" s="34">
        <f>H145</f>
        <v>55998</v>
      </c>
      <c r="I144" s="35">
        <f t="shared" si="2"/>
        <v>0.24861149958045312</v>
      </c>
    </row>
    <row r="145" spans="1:9">
      <c r="A145" s="10" t="s">
        <v>50</v>
      </c>
      <c r="B145" s="10" t="s">
        <v>64</v>
      </c>
      <c r="C145" s="10" t="s">
        <v>112</v>
      </c>
      <c r="D145" s="10"/>
      <c r="E145" s="10"/>
      <c r="F145" s="10"/>
      <c r="G145" s="11">
        <v>225243</v>
      </c>
      <c r="H145" s="11">
        <v>55998</v>
      </c>
      <c r="I145" s="12">
        <f t="shared" si="2"/>
        <v>0.24861149958045312</v>
      </c>
    </row>
    <row r="146" spans="1:9" ht="26.4">
      <c r="A146" s="10" t="s">
        <v>51</v>
      </c>
      <c r="B146" s="10" t="s">
        <v>64</v>
      </c>
      <c r="C146" s="10" t="s">
        <v>112</v>
      </c>
      <c r="D146" s="10" t="s">
        <v>113</v>
      </c>
      <c r="E146" s="10"/>
      <c r="F146" s="10"/>
      <c r="G146" s="11">
        <v>10000</v>
      </c>
      <c r="H146" s="11">
        <v>0</v>
      </c>
      <c r="I146" s="12">
        <f t="shared" si="2"/>
        <v>0</v>
      </c>
    </row>
    <row r="147" spans="1:9">
      <c r="A147" s="10" t="s">
        <v>52</v>
      </c>
      <c r="B147" s="10" t="s">
        <v>64</v>
      </c>
      <c r="C147" s="10" t="s">
        <v>112</v>
      </c>
      <c r="D147" s="10" t="s">
        <v>113</v>
      </c>
      <c r="E147" s="10" t="s">
        <v>114</v>
      </c>
      <c r="F147" s="10"/>
      <c r="G147" s="11">
        <v>10000</v>
      </c>
      <c r="H147" s="11">
        <v>0</v>
      </c>
      <c r="I147" s="12">
        <f t="shared" si="2"/>
        <v>0</v>
      </c>
    </row>
    <row r="148" spans="1:9" ht="26.4">
      <c r="A148" s="10" t="s">
        <v>6</v>
      </c>
      <c r="B148" s="10" t="s">
        <v>64</v>
      </c>
      <c r="C148" s="10" t="s">
        <v>112</v>
      </c>
      <c r="D148" s="10" t="s">
        <v>113</v>
      </c>
      <c r="E148" s="10" t="s">
        <v>114</v>
      </c>
      <c r="F148" s="10" t="s">
        <v>123</v>
      </c>
      <c r="G148" s="13">
        <v>10000</v>
      </c>
      <c r="H148" s="13">
        <v>0</v>
      </c>
      <c r="I148" s="12">
        <f t="shared" si="2"/>
        <v>0</v>
      </c>
    </row>
    <row r="149" spans="1:9">
      <c r="A149" s="10" t="s">
        <v>53</v>
      </c>
      <c r="B149" s="10" t="s">
        <v>64</v>
      </c>
      <c r="C149" s="10" t="s">
        <v>112</v>
      </c>
      <c r="D149" s="10" t="s">
        <v>115</v>
      </c>
      <c r="E149" s="10"/>
      <c r="F149" s="10"/>
      <c r="G149" s="11">
        <v>215243</v>
      </c>
      <c r="H149" s="11">
        <v>55998</v>
      </c>
      <c r="I149" s="12">
        <f t="shared" si="2"/>
        <v>0.26016177064991658</v>
      </c>
    </row>
    <row r="150" spans="1:9">
      <c r="A150" s="10" t="s">
        <v>54</v>
      </c>
      <c r="B150" s="10" t="s">
        <v>64</v>
      </c>
      <c r="C150" s="10" t="s">
        <v>112</v>
      </c>
      <c r="D150" s="10" t="s">
        <v>115</v>
      </c>
      <c r="E150" s="10" t="s">
        <v>116</v>
      </c>
      <c r="F150" s="10"/>
      <c r="G150" s="11">
        <v>215243</v>
      </c>
      <c r="H150" s="11">
        <v>55998</v>
      </c>
      <c r="I150" s="12">
        <f t="shared" si="2"/>
        <v>0.26016177064991658</v>
      </c>
    </row>
    <row r="151" spans="1:9" ht="26.4">
      <c r="A151" s="10" t="s">
        <v>6</v>
      </c>
      <c r="B151" s="10" t="s">
        <v>64</v>
      </c>
      <c r="C151" s="10" t="s">
        <v>112</v>
      </c>
      <c r="D151" s="10" t="s">
        <v>115</v>
      </c>
      <c r="E151" s="10" t="s">
        <v>116</v>
      </c>
      <c r="F151" s="10" t="s">
        <v>123</v>
      </c>
      <c r="G151" s="13">
        <v>215243</v>
      </c>
      <c r="H151" s="13">
        <v>55998</v>
      </c>
      <c r="I151" s="12">
        <f t="shared" si="2"/>
        <v>0.26016177064991658</v>
      </c>
    </row>
    <row r="152" spans="1:9" ht="26.4">
      <c r="A152" s="10" t="s">
        <v>55</v>
      </c>
      <c r="B152" s="10" t="s">
        <v>64</v>
      </c>
      <c r="C152" s="10"/>
      <c r="D152" s="10"/>
      <c r="E152" s="10"/>
      <c r="F152" s="10"/>
      <c r="G152" s="11">
        <v>71000</v>
      </c>
      <c r="H152" s="11">
        <v>18500</v>
      </c>
      <c r="I152" s="12">
        <f t="shared" si="2"/>
        <v>0.26056338028169013</v>
      </c>
    </row>
    <row r="153" spans="1:9">
      <c r="A153" s="10" t="s">
        <v>50</v>
      </c>
      <c r="B153" s="10" t="s">
        <v>64</v>
      </c>
      <c r="C153" s="10" t="s">
        <v>112</v>
      </c>
      <c r="D153" s="10"/>
      <c r="E153" s="10"/>
      <c r="F153" s="10"/>
      <c r="G153" s="11">
        <v>70000</v>
      </c>
      <c r="H153" s="11">
        <v>17500</v>
      </c>
      <c r="I153" s="12">
        <f t="shared" si="2"/>
        <v>0.25</v>
      </c>
    </row>
    <row r="154" spans="1:9" ht="26.4">
      <c r="A154" s="10" t="s">
        <v>56</v>
      </c>
      <c r="B154" s="10" t="s">
        <v>64</v>
      </c>
      <c r="C154" s="10" t="s">
        <v>112</v>
      </c>
      <c r="D154" s="10" t="s">
        <v>117</v>
      </c>
      <c r="E154" s="10"/>
      <c r="F154" s="10"/>
      <c r="G154" s="11">
        <v>70000</v>
      </c>
      <c r="H154" s="11">
        <v>17500</v>
      </c>
      <c r="I154" s="12">
        <f t="shared" si="2"/>
        <v>0.25</v>
      </c>
    </row>
    <row r="155" spans="1:9">
      <c r="A155" s="10" t="s">
        <v>57</v>
      </c>
      <c r="B155" s="10" t="s">
        <v>64</v>
      </c>
      <c r="C155" s="10" t="s">
        <v>112</v>
      </c>
      <c r="D155" s="10" t="s">
        <v>117</v>
      </c>
      <c r="E155" s="10" t="s">
        <v>118</v>
      </c>
      <c r="F155" s="10"/>
      <c r="G155" s="11">
        <v>70000</v>
      </c>
      <c r="H155" s="11">
        <v>17500</v>
      </c>
      <c r="I155" s="12">
        <f t="shared" si="2"/>
        <v>0.25</v>
      </c>
    </row>
    <row r="156" spans="1:9" ht="26.4">
      <c r="A156" s="10" t="s">
        <v>6</v>
      </c>
      <c r="B156" s="10" t="s">
        <v>64</v>
      </c>
      <c r="C156" s="10" t="s">
        <v>112</v>
      </c>
      <c r="D156" s="10" t="s">
        <v>117</v>
      </c>
      <c r="E156" s="10" t="s">
        <v>118</v>
      </c>
      <c r="F156" s="10" t="s">
        <v>123</v>
      </c>
      <c r="G156" s="13">
        <v>70000</v>
      </c>
      <c r="H156" s="13">
        <v>17500</v>
      </c>
      <c r="I156" s="12">
        <f t="shared" si="2"/>
        <v>0.25</v>
      </c>
    </row>
    <row r="157" spans="1:9" ht="26.4">
      <c r="A157" s="6" t="s">
        <v>58</v>
      </c>
      <c r="B157" s="33"/>
      <c r="C157" s="33"/>
      <c r="D157" s="33"/>
      <c r="E157" s="33"/>
      <c r="F157" s="33"/>
      <c r="G157" s="34">
        <f>H158</f>
        <v>1000</v>
      </c>
      <c r="H157" s="34">
        <f>H158</f>
        <v>1000</v>
      </c>
      <c r="I157" s="35">
        <f t="shared" si="2"/>
        <v>1</v>
      </c>
    </row>
    <row r="158" spans="1:9" ht="26.4">
      <c r="A158" s="10" t="s">
        <v>58</v>
      </c>
      <c r="B158" s="10" t="s">
        <v>64</v>
      </c>
      <c r="C158" s="10" t="s">
        <v>119</v>
      </c>
      <c r="D158" s="10"/>
      <c r="E158" s="10"/>
      <c r="F158" s="10"/>
      <c r="G158" s="11">
        <v>1000</v>
      </c>
      <c r="H158" s="11">
        <v>1000</v>
      </c>
      <c r="I158" s="12">
        <f t="shared" si="2"/>
        <v>1</v>
      </c>
    </row>
    <row r="159" spans="1:9" ht="26.4">
      <c r="A159" s="10" t="s">
        <v>59</v>
      </c>
      <c r="B159" s="10" t="s">
        <v>64</v>
      </c>
      <c r="C159" s="10" t="s">
        <v>119</v>
      </c>
      <c r="D159" s="10" t="s">
        <v>120</v>
      </c>
      <c r="E159" s="10"/>
      <c r="F159" s="10"/>
      <c r="G159" s="11">
        <v>1000</v>
      </c>
      <c r="H159" s="11">
        <v>1000</v>
      </c>
      <c r="I159" s="12">
        <f t="shared" si="2"/>
        <v>1</v>
      </c>
    </row>
    <row r="160" spans="1:9">
      <c r="A160" s="10" t="s">
        <v>57</v>
      </c>
      <c r="B160" s="10" t="s">
        <v>64</v>
      </c>
      <c r="C160" s="10" t="s">
        <v>119</v>
      </c>
      <c r="D160" s="10" t="s">
        <v>120</v>
      </c>
      <c r="E160" s="10" t="s">
        <v>118</v>
      </c>
      <c r="F160" s="10"/>
      <c r="G160" s="11">
        <v>1000</v>
      </c>
      <c r="H160" s="11">
        <v>1000</v>
      </c>
      <c r="I160" s="12">
        <f t="shared" si="2"/>
        <v>1</v>
      </c>
    </row>
    <row r="161" spans="1:9" ht="26.4">
      <c r="A161" s="10" t="s">
        <v>6</v>
      </c>
      <c r="B161" s="10" t="s">
        <v>64</v>
      </c>
      <c r="C161" s="10" t="s">
        <v>119</v>
      </c>
      <c r="D161" s="10" t="s">
        <v>120</v>
      </c>
      <c r="E161" s="10" t="s">
        <v>118</v>
      </c>
      <c r="F161" s="10" t="s">
        <v>123</v>
      </c>
      <c r="G161" s="13">
        <v>1000</v>
      </c>
      <c r="H161" s="13">
        <v>1000</v>
      </c>
      <c r="I161" s="12">
        <f t="shared" si="2"/>
        <v>1</v>
      </c>
    </row>
    <row r="162" spans="1:9" ht="39.6">
      <c r="A162" s="6" t="s">
        <v>60</v>
      </c>
      <c r="B162" s="33" t="s">
        <v>64</v>
      </c>
      <c r="C162" s="33"/>
      <c r="D162" s="33"/>
      <c r="E162" s="33"/>
      <c r="F162" s="33"/>
      <c r="G162" s="36">
        <f>G163</f>
        <v>3500000</v>
      </c>
      <c r="H162" s="36">
        <f>H163</f>
        <v>850000</v>
      </c>
      <c r="I162" s="35">
        <f t="shared" si="2"/>
        <v>0.24285714285714285</v>
      </c>
    </row>
    <row r="163" spans="1:9">
      <c r="A163" s="10" t="s">
        <v>61</v>
      </c>
      <c r="B163" s="10" t="s">
        <v>64</v>
      </c>
      <c r="C163" s="10" t="s">
        <v>121</v>
      </c>
      <c r="D163" s="10"/>
      <c r="E163" s="10"/>
      <c r="F163" s="10"/>
      <c r="G163" s="11">
        <v>3500000</v>
      </c>
      <c r="H163" s="11">
        <v>850000</v>
      </c>
      <c r="I163" s="12">
        <f t="shared" si="2"/>
        <v>0.24285714285714285</v>
      </c>
    </row>
    <row r="164" spans="1:9" ht="26.4">
      <c r="A164" s="10" t="s">
        <v>62</v>
      </c>
      <c r="B164" s="10" t="s">
        <v>64</v>
      </c>
      <c r="C164" s="10" t="s">
        <v>121</v>
      </c>
      <c r="D164" s="10" t="s">
        <v>122</v>
      </c>
      <c r="E164" s="10"/>
      <c r="F164" s="10"/>
      <c r="G164" s="11">
        <v>3500000</v>
      </c>
      <c r="H164" s="11">
        <v>850000</v>
      </c>
      <c r="I164" s="12">
        <f t="shared" si="2"/>
        <v>0.24285714285714285</v>
      </c>
    </row>
    <row r="165" spans="1:9">
      <c r="A165" s="10" t="s">
        <v>57</v>
      </c>
      <c r="B165" s="10" t="s">
        <v>64</v>
      </c>
      <c r="C165" s="10" t="s">
        <v>121</v>
      </c>
      <c r="D165" s="10" t="s">
        <v>122</v>
      </c>
      <c r="E165" s="10" t="s">
        <v>118</v>
      </c>
      <c r="F165" s="10"/>
      <c r="G165" s="11">
        <v>3500000</v>
      </c>
      <c r="H165" s="11">
        <v>850000</v>
      </c>
      <c r="I165" s="12">
        <f t="shared" si="2"/>
        <v>0.24285714285714285</v>
      </c>
    </row>
    <row r="166" spans="1:9" ht="26.4">
      <c r="A166" s="10" t="s">
        <v>6</v>
      </c>
      <c r="B166" s="10" t="s">
        <v>64</v>
      </c>
      <c r="C166" s="10" t="s">
        <v>121</v>
      </c>
      <c r="D166" s="10" t="s">
        <v>122</v>
      </c>
      <c r="E166" s="10" t="s">
        <v>118</v>
      </c>
      <c r="F166" s="10" t="s">
        <v>123</v>
      </c>
      <c r="G166" s="13">
        <v>3500000</v>
      </c>
      <c r="H166" s="13">
        <v>850000</v>
      </c>
      <c r="I166" s="12">
        <f t="shared" si="2"/>
        <v>0.24285714285714285</v>
      </c>
    </row>
    <row r="167" spans="1:9">
      <c r="A167" s="16" t="s">
        <v>63</v>
      </c>
      <c r="B167" s="16"/>
      <c r="C167" s="16"/>
      <c r="D167" s="16"/>
      <c r="E167" s="16"/>
      <c r="F167" s="16"/>
      <c r="G167" s="17">
        <v>14564891.59</v>
      </c>
      <c r="H167" s="17">
        <v>4057751.48</v>
      </c>
      <c r="I167" s="12">
        <f t="shared" si="2"/>
        <v>0.27859812446430987</v>
      </c>
    </row>
    <row r="168" spans="1:9">
      <c r="A168" s="1"/>
      <c r="B168" s="2"/>
      <c r="C168" s="2"/>
      <c r="D168" s="1"/>
      <c r="E168" s="1"/>
      <c r="F168" s="1"/>
      <c r="G168" s="1"/>
      <c r="H168" s="1"/>
    </row>
    <row r="169" spans="1:9">
      <c r="A169" s="1"/>
      <c r="B169" s="2"/>
      <c r="C169" s="2"/>
      <c r="D169" s="1"/>
      <c r="E169" s="1"/>
      <c r="F169" s="1"/>
      <c r="G169" s="1"/>
      <c r="H169" s="1"/>
    </row>
    <row r="170" spans="1:9">
      <c r="A170" s="1"/>
      <c r="B170" s="2"/>
      <c r="C170" s="2"/>
      <c r="D170" s="1"/>
      <c r="E170" s="1"/>
      <c r="F170" s="1"/>
      <c r="G170" s="1"/>
      <c r="H170" s="1"/>
    </row>
    <row r="171" spans="1:9">
      <c r="A171" s="1"/>
      <c r="B171" s="2"/>
      <c r="C171" s="2"/>
      <c r="D171" s="1"/>
      <c r="E171" s="1"/>
      <c r="F171" s="1"/>
      <c r="G171" s="1"/>
      <c r="H171" s="1"/>
    </row>
    <row r="172" spans="1:9">
      <c r="A172" s="1"/>
      <c r="B172" s="2"/>
      <c r="C172" s="2"/>
      <c r="D172" s="1"/>
      <c r="E172" s="1"/>
      <c r="F172" s="1"/>
      <c r="G172" s="1"/>
      <c r="H172" s="1"/>
    </row>
    <row r="173" spans="1:9">
      <c r="A173" s="1"/>
      <c r="B173" s="2"/>
      <c r="C173" s="2"/>
      <c r="D173" s="1"/>
      <c r="E173" s="1"/>
      <c r="F173" s="1"/>
      <c r="G173" s="1"/>
      <c r="H173" s="1"/>
    </row>
    <row r="174" spans="1:9">
      <c r="A174" s="1"/>
      <c r="B174" s="2"/>
      <c r="C174" s="2"/>
      <c r="D174" s="1"/>
      <c r="E174" s="1"/>
      <c r="F174" s="1"/>
      <c r="G174" s="1"/>
      <c r="H174" s="1"/>
    </row>
    <row r="175" spans="1:9">
      <c r="B175" s="3"/>
      <c r="C175" s="3"/>
    </row>
    <row r="176" spans="1:9">
      <c r="B176" s="3"/>
      <c r="C176" s="3"/>
    </row>
    <row r="177" spans="2:3">
      <c r="B177" s="3"/>
      <c r="C177" s="3"/>
    </row>
    <row r="178" spans="2:3">
      <c r="B178" s="3"/>
      <c r="C178" s="3"/>
    </row>
  </sheetData>
  <mergeCells count="11">
    <mergeCell ref="A7:A8"/>
    <mergeCell ref="D2:H4"/>
    <mergeCell ref="F7:F8"/>
    <mergeCell ref="G7:G8"/>
    <mergeCell ref="H7:H8"/>
    <mergeCell ref="A5:I5"/>
    <mergeCell ref="I7:I8"/>
    <mergeCell ref="B7:B8"/>
    <mergeCell ref="C7:C8"/>
    <mergeCell ref="D7:D8"/>
    <mergeCell ref="E7:E8"/>
  </mergeCells>
  <pageMargins left="0.7" right="0.7" top="0.75" bottom="0.75" header="0.3" footer="0.3"/>
  <pageSetup paperSize="9" scale="6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71"/>
  <sheetViews>
    <sheetView topLeftCell="A4" zoomScaleNormal="100" workbookViewId="0">
      <selection activeCell="A11" sqref="A11:E11"/>
    </sheetView>
  </sheetViews>
  <sheetFormatPr defaultRowHeight="14.4"/>
  <cols>
    <col min="1" max="1" width="36.5546875" customWidth="1"/>
    <col min="2" max="2" width="20" customWidth="1"/>
    <col min="3" max="3" width="15.33203125" customWidth="1"/>
    <col min="4" max="4" width="14.33203125" customWidth="1"/>
    <col min="5" max="5" width="12.109375" customWidth="1"/>
  </cols>
  <sheetData>
    <row r="1" spans="1:5" ht="82.8" customHeight="1">
      <c r="A1" s="45"/>
      <c r="B1" s="45"/>
      <c r="C1" s="67" t="s">
        <v>276</v>
      </c>
      <c r="D1" s="68"/>
      <c r="E1" s="68"/>
    </row>
    <row r="2" spans="1:5">
      <c r="A2" s="46" t="s">
        <v>277</v>
      </c>
      <c r="B2" s="66"/>
      <c r="C2" s="66"/>
      <c r="D2" s="66"/>
      <c r="E2" s="66"/>
    </row>
    <row r="3" spans="1:5" ht="30.6" customHeight="1">
      <c r="A3" s="66"/>
      <c r="B3" s="66"/>
      <c r="C3" s="66"/>
      <c r="D3" s="66"/>
      <c r="E3" s="66"/>
    </row>
    <row r="4" spans="1:5" ht="15" thickBot="1">
      <c r="A4" s="47"/>
      <c r="B4" s="48"/>
      <c r="C4" s="48"/>
      <c r="D4" s="48"/>
      <c r="E4" s="48"/>
    </row>
    <row r="5" spans="1:5">
      <c r="A5" s="49" t="s">
        <v>146</v>
      </c>
      <c r="B5" s="49" t="s">
        <v>147</v>
      </c>
      <c r="C5" s="50" t="s">
        <v>148</v>
      </c>
      <c r="D5" s="50" t="s">
        <v>149</v>
      </c>
      <c r="E5" s="51" t="s">
        <v>150</v>
      </c>
    </row>
    <row r="6" spans="1:5">
      <c r="A6" s="52"/>
      <c r="B6" s="52"/>
      <c r="C6" s="53"/>
      <c r="D6" s="53"/>
      <c r="E6" s="54"/>
    </row>
    <row r="7" spans="1:5">
      <c r="A7" s="52"/>
      <c r="B7" s="52"/>
      <c r="C7" s="53"/>
      <c r="D7" s="53"/>
      <c r="E7" s="54"/>
    </row>
    <row r="8" spans="1:5" ht="15" thickBot="1">
      <c r="A8" s="55">
        <v>1</v>
      </c>
      <c r="B8" s="56">
        <v>3</v>
      </c>
      <c r="C8" s="57" t="s">
        <v>151</v>
      </c>
      <c r="D8" s="57" t="s">
        <v>152</v>
      </c>
      <c r="E8" s="58" t="s">
        <v>152</v>
      </c>
    </row>
    <row r="9" spans="1:5" ht="15.6">
      <c r="A9" s="71" t="s">
        <v>153</v>
      </c>
      <c r="B9" s="72" t="s">
        <v>154</v>
      </c>
      <c r="C9" s="73">
        <v>14522985.59</v>
      </c>
      <c r="D9" s="73">
        <v>4359286.2</v>
      </c>
      <c r="E9" s="59">
        <f>D9/C9*100</f>
        <v>30.016460272477623</v>
      </c>
    </row>
    <row r="10" spans="1:5" ht="15.6">
      <c r="A10" s="60" t="s">
        <v>155</v>
      </c>
      <c r="B10" s="61"/>
      <c r="C10" s="62"/>
      <c r="D10" s="62"/>
      <c r="E10" s="59"/>
    </row>
    <row r="11" spans="1:5" ht="15.6">
      <c r="A11" s="74" t="s">
        <v>156</v>
      </c>
      <c r="B11" s="75" t="s">
        <v>157</v>
      </c>
      <c r="C11" s="76">
        <v>838119</v>
      </c>
      <c r="D11" s="76">
        <v>374532.47</v>
      </c>
      <c r="E11" s="69">
        <f t="shared" ref="E11:E34" si="0">D11/C11*100</f>
        <v>44.68726636670926</v>
      </c>
    </row>
    <row r="12" spans="1:5" ht="15.6">
      <c r="A12" s="63" t="s">
        <v>158</v>
      </c>
      <c r="B12" s="64" t="s">
        <v>159</v>
      </c>
      <c r="C12" s="65">
        <v>25000</v>
      </c>
      <c r="D12" s="65">
        <v>7126.74</v>
      </c>
      <c r="E12" s="59">
        <f t="shared" si="0"/>
        <v>28.506959999999999</v>
      </c>
    </row>
    <row r="13" spans="1:5" ht="15.6">
      <c r="A13" s="63" t="s">
        <v>160</v>
      </c>
      <c r="B13" s="64" t="s">
        <v>161</v>
      </c>
      <c r="C13" s="65">
        <v>25000</v>
      </c>
      <c r="D13" s="65">
        <v>7126.74</v>
      </c>
      <c r="E13" s="59">
        <f t="shared" si="0"/>
        <v>28.506959999999999</v>
      </c>
    </row>
    <row r="14" spans="1:5" ht="103.2">
      <c r="A14" s="63" t="s">
        <v>162</v>
      </c>
      <c r="B14" s="64" t="s">
        <v>163</v>
      </c>
      <c r="C14" s="65">
        <v>25000</v>
      </c>
      <c r="D14" s="65">
        <v>7126.74</v>
      </c>
      <c r="E14" s="59">
        <f t="shared" si="0"/>
        <v>28.506959999999999</v>
      </c>
    </row>
    <row r="15" spans="1:5" ht="133.80000000000001">
      <c r="A15" s="63" t="s">
        <v>164</v>
      </c>
      <c r="B15" s="64" t="s">
        <v>165</v>
      </c>
      <c r="C15" s="65">
        <v>25000</v>
      </c>
      <c r="D15" s="65">
        <v>7126.74</v>
      </c>
      <c r="E15" s="59">
        <f t="shared" si="0"/>
        <v>28.506959999999999</v>
      </c>
    </row>
    <row r="16" spans="1:5" ht="15.6">
      <c r="A16" s="63" t="s">
        <v>166</v>
      </c>
      <c r="B16" s="64" t="s">
        <v>167</v>
      </c>
      <c r="C16" s="65">
        <v>1000</v>
      </c>
      <c r="D16" s="65">
        <v>6632.45</v>
      </c>
      <c r="E16" s="59">
        <f t="shared" si="0"/>
        <v>663.245</v>
      </c>
    </row>
    <row r="17" spans="1:5" ht="21.6">
      <c r="A17" s="63" t="s">
        <v>168</v>
      </c>
      <c r="B17" s="64" t="s">
        <v>169</v>
      </c>
      <c r="C17" s="65">
        <v>1000</v>
      </c>
      <c r="D17" s="65">
        <v>6632.45</v>
      </c>
      <c r="E17" s="59">
        <f t="shared" si="0"/>
        <v>663.245</v>
      </c>
    </row>
    <row r="18" spans="1:5" ht="31.8">
      <c r="A18" s="63" t="s">
        <v>170</v>
      </c>
      <c r="B18" s="64" t="s">
        <v>171</v>
      </c>
      <c r="C18" s="65">
        <v>1000</v>
      </c>
      <c r="D18" s="65">
        <v>6632.45</v>
      </c>
      <c r="E18" s="59">
        <f t="shared" si="0"/>
        <v>663.245</v>
      </c>
    </row>
    <row r="19" spans="1:5" ht="31.8">
      <c r="A19" s="63" t="s">
        <v>170</v>
      </c>
      <c r="B19" s="64" t="s">
        <v>172</v>
      </c>
      <c r="C19" s="65">
        <v>1000</v>
      </c>
      <c r="D19" s="65">
        <v>6632.45</v>
      </c>
      <c r="E19" s="59">
        <f t="shared" si="0"/>
        <v>663.245</v>
      </c>
    </row>
    <row r="20" spans="1:5" ht="62.4">
      <c r="A20" s="63" t="s">
        <v>173</v>
      </c>
      <c r="B20" s="64" t="s">
        <v>174</v>
      </c>
      <c r="C20" s="65">
        <v>1000</v>
      </c>
      <c r="D20" s="65">
        <v>6632.45</v>
      </c>
      <c r="E20" s="59">
        <f t="shared" si="0"/>
        <v>663.245</v>
      </c>
    </row>
    <row r="21" spans="1:5" ht="15.6">
      <c r="A21" s="63" t="s">
        <v>175</v>
      </c>
      <c r="B21" s="64" t="s">
        <v>176</v>
      </c>
      <c r="C21" s="65">
        <v>100000</v>
      </c>
      <c r="D21" s="65">
        <v>27052.81</v>
      </c>
      <c r="E21" s="59">
        <f t="shared" si="0"/>
        <v>27.052810000000001</v>
      </c>
    </row>
    <row r="22" spans="1:5" ht="15.6">
      <c r="A22" s="63" t="s">
        <v>177</v>
      </c>
      <c r="B22" s="64" t="s">
        <v>178</v>
      </c>
      <c r="C22" s="65">
        <v>50000</v>
      </c>
      <c r="D22" s="65">
        <v>19624.64</v>
      </c>
      <c r="E22" s="59">
        <f t="shared" si="0"/>
        <v>39.249279999999999</v>
      </c>
    </row>
    <row r="23" spans="1:5" ht="42">
      <c r="A23" s="63" t="s">
        <v>179</v>
      </c>
      <c r="B23" s="64" t="s">
        <v>180</v>
      </c>
      <c r="C23" s="65">
        <v>50000</v>
      </c>
      <c r="D23" s="65">
        <v>19624.64</v>
      </c>
      <c r="E23" s="59">
        <f t="shared" si="0"/>
        <v>39.249279999999999</v>
      </c>
    </row>
    <row r="24" spans="1:5" ht="72.599999999999994">
      <c r="A24" s="63" t="s">
        <v>181</v>
      </c>
      <c r="B24" s="64" t="s">
        <v>182</v>
      </c>
      <c r="C24" s="65">
        <v>50000</v>
      </c>
      <c r="D24" s="65">
        <v>19624.64</v>
      </c>
      <c r="E24" s="59">
        <f t="shared" si="0"/>
        <v>39.249279999999999</v>
      </c>
    </row>
    <row r="25" spans="1:5" ht="15.6">
      <c r="A25" s="63" t="s">
        <v>183</v>
      </c>
      <c r="B25" s="64" t="s">
        <v>184</v>
      </c>
      <c r="C25" s="65">
        <v>50000</v>
      </c>
      <c r="D25" s="65">
        <v>7428.17</v>
      </c>
      <c r="E25" s="59">
        <f t="shared" si="0"/>
        <v>14.856340000000001</v>
      </c>
    </row>
    <row r="26" spans="1:5" ht="15.6">
      <c r="A26" s="63" t="s">
        <v>185</v>
      </c>
      <c r="B26" s="64" t="s">
        <v>186</v>
      </c>
      <c r="C26" s="65" t="s">
        <v>187</v>
      </c>
      <c r="D26" s="65">
        <v>250</v>
      </c>
      <c r="E26" s="59">
        <v>0</v>
      </c>
    </row>
    <row r="27" spans="1:5" ht="31.8">
      <c r="A27" s="63" t="s">
        <v>188</v>
      </c>
      <c r="B27" s="64" t="s">
        <v>189</v>
      </c>
      <c r="C27" s="65" t="s">
        <v>187</v>
      </c>
      <c r="D27" s="65">
        <v>250</v>
      </c>
      <c r="E27" s="59">
        <v>0</v>
      </c>
    </row>
    <row r="28" spans="1:5" ht="62.4">
      <c r="A28" s="63" t="s">
        <v>190</v>
      </c>
      <c r="B28" s="64" t="s">
        <v>191</v>
      </c>
      <c r="C28" s="65" t="s">
        <v>187</v>
      </c>
      <c r="D28" s="65">
        <v>250</v>
      </c>
      <c r="E28" s="59">
        <v>0</v>
      </c>
    </row>
    <row r="29" spans="1:5" ht="15.6">
      <c r="A29" s="63" t="s">
        <v>192</v>
      </c>
      <c r="B29" s="64" t="s">
        <v>193</v>
      </c>
      <c r="C29" s="65">
        <v>50000</v>
      </c>
      <c r="D29" s="65">
        <v>7178.17</v>
      </c>
      <c r="E29" s="59">
        <f t="shared" si="0"/>
        <v>14.356340000000001</v>
      </c>
    </row>
    <row r="30" spans="1:5" ht="31.8">
      <c r="A30" s="63" t="s">
        <v>194</v>
      </c>
      <c r="B30" s="64" t="s">
        <v>195</v>
      </c>
      <c r="C30" s="65">
        <v>50000</v>
      </c>
      <c r="D30" s="65">
        <v>7178.17</v>
      </c>
      <c r="E30" s="59">
        <f t="shared" si="0"/>
        <v>14.356340000000001</v>
      </c>
    </row>
    <row r="31" spans="1:5" ht="62.4">
      <c r="A31" s="63" t="s">
        <v>196</v>
      </c>
      <c r="B31" s="64" t="s">
        <v>197</v>
      </c>
      <c r="C31" s="65">
        <v>50000</v>
      </c>
      <c r="D31" s="65">
        <v>7178.17</v>
      </c>
      <c r="E31" s="59">
        <f t="shared" si="0"/>
        <v>14.356340000000001</v>
      </c>
    </row>
    <row r="32" spans="1:5" ht="42">
      <c r="A32" s="63" t="s">
        <v>198</v>
      </c>
      <c r="B32" s="64" t="s">
        <v>199</v>
      </c>
      <c r="C32" s="65">
        <v>646782</v>
      </c>
      <c r="D32" s="65">
        <v>80520.47</v>
      </c>
      <c r="E32" s="59">
        <f t="shared" si="0"/>
        <v>12.449398715486826</v>
      </c>
    </row>
    <row r="33" spans="1:5" ht="82.8">
      <c r="A33" s="63" t="s">
        <v>200</v>
      </c>
      <c r="B33" s="64" t="s">
        <v>201</v>
      </c>
      <c r="C33" s="65">
        <v>646782</v>
      </c>
      <c r="D33" s="65">
        <v>80520.47</v>
      </c>
      <c r="E33" s="59">
        <f t="shared" si="0"/>
        <v>12.449398715486826</v>
      </c>
    </row>
    <row r="34" spans="1:5" ht="72.599999999999994">
      <c r="A34" s="63" t="s">
        <v>202</v>
      </c>
      <c r="B34" s="64" t="s">
        <v>203</v>
      </c>
      <c r="C34" s="65">
        <v>646782</v>
      </c>
      <c r="D34" s="65">
        <v>80520.47</v>
      </c>
      <c r="E34" s="59">
        <f t="shared" si="0"/>
        <v>12.449398715486826</v>
      </c>
    </row>
    <row r="35" spans="1:5" ht="72.599999999999994">
      <c r="A35" s="63" t="s">
        <v>204</v>
      </c>
      <c r="B35" s="64" t="s">
        <v>205</v>
      </c>
      <c r="C35" s="65">
        <v>646782</v>
      </c>
      <c r="D35" s="65">
        <v>80520.47</v>
      </c>
      <c r="E35" s="59">
        <f>D35/C35*100</f>
        <v>12.449398715486826</v>
      </c>
    </row>
    <row r="36" spans="1:5" ht="21.6">
      <c r="A36" s="63" t="s">
        <v>206</v>
      </c>
      <c r="B36" s="64" t="s">
        <v>207</v>
      </c>
      <c r="C36" s="65" t="s">
        <v>187</v>
      </c>
      <c r="D36" s="65">
        <v>253200</v>
      </c>
      <c r="E36" s="59">
        <v>0</v>
      </c>
    </row>
    <row r="37" spans="1:5" ht="72.599999999999994">
      <c r="A37" s="63" t="s">
        <v>208</v>
      </c>
      <c r="B37" s="64" t="s">
        <v>209</v>
      </c>
      <c r="C37" s="65" t="s">
        <v>187</v>
      </c>
      <c r="D37" s="65">
        <v>207700</v>
      </c>
      <c r="E37" s="59">
        <v>0</v>
      </c>
    </row>
    <row r="38" spans="1:5" ht="82.8">
      <c r="A38" s="63" t="s">
        <v>210</v>
      </c>
      <c r="B38" s="64" t="s">
        <v>211</v>
      </c>
      <c r="C38" s="65" t="s">
        <v>187</v>
      </c>
      <c r="D38" s="65">
        <v>207700</v>
      </c>
      <c r="E38" s="59">
        <v>0</v>
      </c>
    </row>
    <row r="39" spans="1:5" ht="82.8">
      <c r="A39" s="63" t="s">
        <v>212</v>
      </c>
      <c r="B39" s="64" t="s">
        <v>213</v>
      </c>
      <c r="C39" s="65" t="s">
        <v>187</v>
      </c>
      <c r="D39" s="65">
        <v>207700</v>
      </c>
      <c r="E39" s="59">
        <v>0</v>
      </c>
    </row>
    <row r="40" spans="1:5" ht="15.6">
      <c r="A40" s="63" t="s">
        <v>214</v>
      </c>
      <c r="B40" s="64" t="s">
        <v>215</v>
      </c>
      <c r="C40" s="65" t="s">
        <v>187</v>
      </c>
      <c r="D40" s="65">
        <v>207700</v>
      </c>
      <c r="E40" s="59">
        <v>0</v>
      </c>
    </row>
    <row r="41" spans="1:5" ht="31.8">
      <c r="A41" s="63" t="s">
        <v>216</v>
      </c>
      <c r="B41" s="64" t="s">
        <v>217</v>
      </c>
      <c r="C41" s="65" t="s">
        <v>187</v>
      </c>
      <c r="D41" s="65">
        <v>45500</v>
      </c>
      <c r="E41" s="59">
        <v>0</v>
      </c>
    </row>
    <row r="42" spans="1:5" ht="52.2">
      <c r="A42" s="63" t="s">
        <v>218</v>
      </c>
      <c r="B42" s="64" t="s">
        <v>219</v>
      </c>
      <c r="C42" s="65" t="s">
        <v>187</v>
      </c>
      <c r="D42" s="65">
        <v>45500</v>
      </c>
      <c r="E42" s="59">
        <v>0</v>
      </c>
    </row>
    <row r="43" spans="1:5" ht="52.2">
      <c r="A43" s="63" t="s">
        <v>220</v>
      </c>
      <c r="B43" s="64" t="s">
        <v>221</v>
      </c>
      <c r="C43" s="65" t="s">
        <v>187</v>
      </c>
      <c r="D43" s="65">
        <v>45500</v>
      </c>
      <c r="E43" s="59">
        <v>0</v>
      </c>
    </row>
    <row r="44" spans="1:5" ht="15.6">
      <c r="A44" s="63" t="s">
        <v>214</v>
      </c>
      <c r="B44" s="64" t="s">
        <v>222</v>
      </c>
      <c r="C44" s="65" t="s">
        <v>187</v>
      </c>
      <c r="D44" s="65">
        <v>45500</v>
      </c>
      <c r="E44" s="59">
        <v>0</v>
      </c>
    </row>
    <row r="45" spans="1:5" ht="15.6">
      <c r="A45" s="63" t="s">
        <v>223</v>
      </c>
      <c r="B45" s="64" t="s">
        <v>224</v>
      </c>
      <c r="C45" s="65">
        <v>65337</v>
      </c>
      <c r="D45" s="65" t="s">
        <v>187</v>
      </c>
      <c r="E45" s="59">
        <v>0</v>
      </c>
    </row>
    <row r="46" spans="1:5" ht="15.6">
      <c r="A46" s="63" t="s">
        <v>225</v>
      </c>
      <c r="B46" s="64" t="s">
        <v>226</v>
      </c>
      <c r="C46" s="65">
        <v>65337</v>
      </c>
      <c r="D46" s="65" t="s">
        <v>187</v>
      </c>
      <c r="E46" s="59">
        <v>0</v>
      </c>
    </row>
    <row r="47" spans="1:5" ht="21.6">
      <c r="A47" s="63" t="s">
        <v>227</v>
      </c>
      <c r="B47" s="64" t="s">
        <v>228</v>
      </c>
      <c r="C47" s="65">
        <v>65337</v>
      </c>
      <c r="D47" s="65" t="s">
        <v>187</v>
      </c>
      <c r="E47" s="59">
        <v>0</v>
      </c>
    </row>
    <row r="48" spans="1:5" ht="15.6">
      <c r="A48" s="74" t="s">
        <v>229</v>
      </c>
      <c r="B48" s="75" t="s">
        <v>230</v>
      </c>
      <c r="C48" s="76">
        <v>13684866.59</v>
      </c>
      <c r="D48" s="76">
        <v>3984753.73</v>
      </c>
      <c r="E48" s="69">
        <f t="shared" ref="E48:E67" si="1">D48/C48*100</f>
        <v>29.117958175140675</v>
      </c>
    </row>
    <row r="49" spans="1:5" ht="31.8">
      <c r="A49" s="77" t="s">
        <v>231</v>
      </c>
      <c r="B49" s="78" t="s">
        <v>232</v>
      </c>
      <c r="C49" s="79">
        <v>13684866.59</v>
      </c>
      <c r="D49" s="79">
        <v>4083536.73</v>
      </c>
      <c r="E49" s="70">
        <f t="shared" si="1"/>
        <v>29.839799337057332</v>
      </c>
    </row>
    <row r="50" spans="1:5" ht="21.6">
      <c r="A50" s="63" t="s">
        <v>233</v>
      </c>
      <c r="B50" s="64" t="s">
        <v>234</v>
      </c>
      <c r="C50" s="65">
        <v>10715552</v>
      </c>
      <c r="D50" s="65">
        <v>3571852</v>
      </c>
      <c r="E50" s="59">
        <f t="shared" si="1"/>
        <v>33.333345776307183</v>
      </c>
    </row>
    <row r="51" spans="1:5" ht="21.6">
      <c r="A51" s="63" t="s">
        <v>235</v>
      </c>
      <c r="B51" s="64" t="s">
        <v>236</v>
      </c>
      <c r="C51" s="65">
        <v>10715552</v>
      </c>
      <c r="D51" s="65">
        <v>3571852</v>
      </c>
      <c r="E51" s="59">
        <f t="shared" si="1"/>
        <v>33.333345776307183</v>
      </c>
    </row>
    <row r="52" spans="1:5" ht="31.8">
      <c r="A52" s="63" t="s">
        <v>237</v>
      </c>
      <c r="B52" s="64" t="s">
        <v>238</v>
      </c>
      <c r="C52" s="65">
        <v>10715552</v>
      </c>
      <c r="D52" s="65">
        <v>3571852</v>
      </c>
      <c r="E52" s="59">
        <f t="shared" si="1"/>
        <v>33.333345776307183</v>
      </c>
    </row>
    <row r="53" spans="1:5" ht="21.6">
      <c r="A53" s="63" t="s">
        <v>239</v>
      </c>
      <c r="B53" s="64" t="s">
        <v>240</v>
      </c>
      <c r="C53" s="65">
        <v>10715552</v>
      </c>
      <c r="D53" s="65">
        <v>3571852</v>
      </c>
      <c r="E53" s="59">
        <f t="shared" si="1"/>
        <v>33.333345776307183</v>
      </c>
    </row>
    <row r="54" spans="1:5" ht="21.6">
      <c r="A54" s="63" t="s">
        <v>241</v>
      </c>
      <c r="B54" s="64" t="s">
        <v>242</v>
      </c>
      <c r="C54" s="65">
        <v>44848</v>
      </c>
      <c r="D54" s="65">
        <v>13069.73</v>
      </c>
      <c r="E54" s="59">
        <f t="shared" si="1"/>
        <v>29.142280592222619</v>
      </c>
    </row>
    <row r="55" spans="1:5" ht="42">
      <c r="A55" s="63" t="s">
        <v>243</v>
      </c>
      <c r="B55" s="64" t="s">
        <v>244</v>
      </c>
      <c r="C55" s="65">
        <v>44848</v>
      </c>
      <c r="D55" s="65">
        <v>13069.73</v>
      </c>
      <c r="E55" s="59">
        <f t="shared" si="1"/>
        <v>29.142280592222619</v>
      </c>
    </row>
    <row r="56" spans="1:5" ht="42">
      <c r="A56" s="63" t="s">
        <v>245</v>
      </c>
      <c r="B56" s="64" t="s">
        <v>246</v>
      </c>
      <c r="C56" s="65">
        <v>44848</v>
      </c>
      <c r="D56" s="65">
        <v>13069.73</v>
      </c>
      <c r="E56" s="59">
        <f t="shared" si="1"/>
        <v>29.142280592222619</v>
      </c>
    </row>
    <row r="57" spans="1:5" ht="15.6">
      <c r="A57" s="63" t="s">
        <v>247</v>
      </c>
      <c r="B57" s="64" t="s">
        <v>248</v>
      </c>
      <c r="C57" s="65">
        <v>2924466.59</v>
      </c>
      <c r="D57" s="65">
        <v>498615</v>
      </c>
      <c r="E57" s="59">
        <f t="shared" si="1"/>
        <v>17.049775904603514</v>
      </c>
    </row>
    <row r="58" spans="1:5" ht="52.2">
      <c r="A58" s="63" t="s">
        <v>249</v>
      </c>
      <c r="B58" s="64" t="s">
        <v>250</v>
      </c>
      <c r="C58" s="65">
        <v>2774466.59</v>
      </c>
      <c r="D58" s="65">
        <v>498615</v>
      </c>
      <c r="E58" s="59">
        <f t="shared" si="1"/>
        <v>17.971562598632698</v>
      </c>
    </row>
    <row r="59" spans="1:5" ht="82.8">
      <c r="A59" s="63" t="s">
        <v>251</v>
      </c>
      <c r="B59" s="64" t="s">
        <v>252</v>
      </c>
      <c r="C59" s="65">
        <v>50000</v>
      </c>
      <c r="D59" s="65" t="s">
        <v>187</v>
      </c>
      <c r="E59" s="59">
        <v>0</v>
      </c>
    </row>
    <row r="60" spans="1:5" ht="72.599999999999994">
      <c r="A60" s="63" t="s">
        <v>253</v>
      </c>
      <c r="B60" s="64" t="s">
        <v>254</v>
      </c>
      <c r="C60" s="65">
        <v>150000</v>
      </c>
      <c r="D60" s="65" t="s">
        <v>187</v>
      </c>
      <c r="E60" s="59">
        <v>0</v>
      </c>
    </row>
    <row r="61" spans="1:5" ht="72.599999999999994">
      <c r="A61" s="63" t="s">
        <v>255</v>
      </c>
      <c r="B61" s="64" t="s">
        <v>256</v>
      </c>
      <c r="C61" s="65">
        <v>1634466.59</v>
      </c>
      <c r="D61" s="65">
        <v>408615</v>
      </c>
      <c r="E61" s="59">
        <f t="shared" si="1"/>
        <v>24.99989920258939</v>
      </c>
    </row>
    <row r="62" spans="1:5" ht="82.8">
      <c r="A62" s="63" t="s">
        <v>257</v>
      </c>
      <c r="B62" s="64" t="s">
        <v>258</v>
      </c>
      <c r="C62" s="65">
        <v>80000</v>
      </c>
      <c r="D62" s="65" t="s">
        <v>187</v>
      </c>
      <c r="E62" s="59">
        <v>0</v>
      </c>
    </row>
    <row r="63" spans="1:5" ht="82.8">
      <c r="A63" s="63" t="s">
        <v>259</v>
      </c>
      <c r="B63" s="64" t="s">
        <v>260</v>
      </c>
      <c r="C63" s="65">
        <v>360000</v>
      </c>
      <c r="D63" s="65">
        <v>90000</v>
      </c>
      <c r="E63" s="59">
        <f t="shared" si="1"/>
        <v>25</v>
      </c>
    </row>
    <row r="64" spans="1:5" ht="15.6">
      <c r="A64" s="63" t="s">
        <v>214</v>
      </c>
      <c r="B64" s="64" t="s">
        <v>261</v>
      </c>
      <c r="C64" s="65">
        <v>500000</v>
      </c>
      <c r="D64" s="65" t="s">
        <v>187</v>
      </c>
      <c r="E64" s="59">
        <v>0</v>
      </c>
    </row>
    <row r="65" spans="1:5" ht="21.6">
      <c r="A65" s="63" t="s">
        <v>262</v>
      </c>
      <c r="B65" s="64" t="s">
        <v>263</v>
      </c>
      <c r="C65" s="65">
        <v>150000</v>
      </c>
      <c r="D65" s="65" t="s">
        <v>187</v>
      </c>
      <c r="E65" s="59">
        <v>0</v>
      </c>
    </row>
    <row r="66" spans="1:5" ht="21.6">
      <c r="A66" s="63" t="s">
        <v>264</v>
      </c>
      <c r="B66" s="64" t="s">
        <v>265</v>
      </c>
      <c r="C66" s="65">
        <v>150000</v>
      </c>
      <c r="D66" s="65" t="s">
        <v>187</v>
      </c>
      <c r="E66" s="59">
        <v>0</v>
      </c>
    </row>
    <row r="67" spans="1:5" ht="62.4">
      <c r="A67" s="63" t="s">
        <v>266</v>
      </c>
      <c r="B67" s="64" t="s">
        <v>267</v>
      </c>
      <c r="C67" s="65">
        <v>150000</v>
      </c>
      <c r="D67" s="65" t="s">
        <v>187</v>
      </c>
      <c r="E67" s="59">
        <v>0</v>
      </c>
    </row>
    <row r="68" spans="1:5" ht="42">
      <c r="A68" s="63" t="s">
        <v>268</v>
      </c>
      <c r="B68" s="64" t="s">
        <v>269</v>
      </c>
      <c r="C68" s="65" t="s">
        <v>187</v>
      </c>
      <c r="D68" s="65">
        <v>-98783</v>
      </c>
      <c r="E68" s="59">
        <v>0</v>
      </c>
    </row>
    <row r="69" spans="1:5" ht="42">
      <c r="A69" s="63" t="s">
        <v>270</v>
      </c>
      <c r="B69" s="64" t="s">
        <v>271</v>
      </c>
      <c r="C69" s="65" t="s">
        <v>187</v>
      </c>
      <c r="D69" s="65">
        <v>-98783</v>
      </c>
      <c r="E69" s="59">
        <v>0</v>
      </c>
    </row>
    <row r="70" spans="1:5" ht="42">
      <c r="A70" s="63" t="s">
        <v>272</v>
      </c>
      <c r="B70" s="64" t="s">
        <v>273</v>
      </c>
      <c r="C70" s="65" t="s">
        <v>187</v>
      </c>
      <c r="D70" s="65">
        <v>-98783</v>
      </c>
      <c r="E70" s="59">
        <v>0</v>
      </c>
    </row>
    <row r="71" spans="1:5" ht="42">
      <c r="A71" s="63" t="s">
        <v>272</v>
      </c>
      <c r="B71" s="64" t="s">
        <v>274</v>
      </c>
      <c r="C71" s="65" t="s">
        <v>187</v>
      </c>
      <c r="D71" s="65">
        <v>-98783</v>
      </c>
      <c r="E71" s="59">
        <v>0</v>
      </c>
    </row>
  </sheetData>
  <mergeCells count="8">
    <mergeCell ref="A4:E4"/>
    <mergeCell ref="A5:A7"/>
    <mergeCell ref="B5:B7"/>
    <mergeCell ref="C5:C7"/>
    <mergeCell ref="D5:D7"/>
    <mergeCell ref="E5:E7"/>
    <mergeCell ref="C1:E1"/>
    <mergeCell ref="A2:E3"/>
  </mergeCells>
  <pageMargins left="0.7" right="0.7" top="0.75" bottom="0.75" header="0.3" footer="0.3"/>
  <pageSetup paperSize="9" scale="88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пр.2расходы</vt:lpstr>
      <vt:lpstr>пр.1доходы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2024-04-09T09:24:48Z</dcterms:modified>
</cp:coreProperties>
</file>