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855" windowHeight="12330"/>
  </bookViews>
  <sheets>
    <sheet name="Пр.3 Мероп по строительству" sheetId="1" r:id="rId1"/>
  </sheets>
  <externalReferences>
    <externalReference r:id="rId2"/>
    <externalReference r:id="rId3"/>
    <externalReference r:id="rId4"/>
    <externalReference r:id="rId5"/>
  </externalReferences>
  <definedNames>
    <definedName name="ip_list_vo">[1]TEHSHEET!$V$2</definedName>
    <definedName name="договоры">[2]контрагенты!$B$2:$B$1000</definedName>
    <definedName name="_xlnm.Print_Titles" localSheetId="0">'Пр.3 Мероп по строительству'!$11:$11</definedName>
    <definedName name="контрагенты">[3]контрагенты!$A$2:$A$1000</definedName>
    <definedName name="_xlnm.Print_Area" localSheetId="0">'Пр.3 Мероп по строительству'!$A$1:$M$108</definedName>
  </definedNames>
  <calcPr calcId="144525"/>
</workbook>
</file>

<file path=xl/calcChain.xml><?xml version="1.0" encoding="utf-8"?>
<calcChain xmlns="http://schemas.openxmlformats.org/spreadsheetml/2006/main">
  <c r="C98" i="1" l="1"/>
  <c r="F56" i="1" l="1"/>
  <c r="C58" i="1" l="1"/>
  <c r="E11" i="1" l="1"/>
  <c r="M99" i="1" l="1"/>
  <c r="M66" i="1"/>
  <c r="K66" i="1"/>
  <c r="I66" i="1"/>
  <c r="H66" i="1"/>
  <c r="G66" i="1"/>
  <c r="M55" i="1"/>
  <c r="M54" i="1"/>
  <c r="M34" i="1"/>
  <c r="M26" i="1"/>
  <c r="K26" i="1"/>
  <c r="J26" i="1"/>
  <c r="I26" i="1"/>
  <c r="H26" i="1"/>
  <c r="G26" i="1"/>
  <c r="M22" i="1"/>
  <c r="K14" i="1"/>
  <c r="M14" i="1"/>
  <c r="I14" i="1"/>
  <c r="G14" i="1"/>
  <c r="M11" i="1"/>
  <c r="F11" i="1"/>
  <c r="D11" i="1"/>
  <c r="M53" i="1" l="1"/>
  <c r="H14" i="1"/>
  <c r="L66" i="1"/>
</calcChain>
</file>

<file path=xl/sharedStrings.xml><?xml version="1.0" encoding="utf-8"?>
<sst xmlns="http://schemas.openxmlformats.org/spreadsheetml/2006/main" count="199" uniqueCount="157">
  <si>
    <t>к Техническому заданию</t>
  </si>
  <si>
    <t>на разработку инвестиционной программы</t>
  </si>
  <si>
    <t>по строительству ,реконструкции и модернизации объектов</t>
  </si>
  <si>
    <t>централизованной системы водоснабжения и(или) водоотведения</t>
  </si>
  <si>
    <t>муниципального образования "Город Калуга" на 2024-2028гг.</t>
  </si>
  <si>
    <t>График реализации мероприятий по годам, тыс. рублей</t>
  </si>
  <si>
    <t>№ п/п</t>
  </si>
  <si>
    <t>Наименование мероприятия</t>
  </si>
  <si>
    <t>Протяженность, п.м.</t>
  </si>
  <si>
    <t>2024 год</t>
  </si>
  <si>
    <t>2025 год</t>
  </si>
  <si>
    <t>2026 год</t>
  </si>
  <si>
    <t>2027год</t>
  </si>
  <si>
    <t>2028 год</t>
  </si>
  <si>
    <t>Срок реализации</t>
  </si>
  <si>
    <t>ВОДОСНАБЖЕНИЕ</t>
  </si>
  <si>
    <t>1.</t>
  </si>
  <si>
    <t xml:space="preserve">Строительство, модернизация и реконструкция объектов централизованных систем водоснабжения в целях подключения объектов капитального строительства </t>
  </si>
  <si>
    <t xml:space="preserve">Строительство новых сетей водоснабжения  в целях подключения объектов капитального строительства </t>
  </si>
  <si>
    <t xml:space="preserve">Строительство иных объектов централизованных систем водоснабжения (за исключением сетей водоснабжения) </t>
  </si>
  <si>
    <t>Увеличение пропускной способности существующих сетей водоснабжения в целях подключения объектов капитального строительства</t>
  </si>
  <si>
    <t>Увеличение мощности и производительности существующих объектов централизованных систем водоснабжения  (за исключением сетей водоснабжения)</t>
  </si>
  <si>
    <t>Строительство новых сетей водоснабжения, не связанных с подключением новых объектов капитального строительства</t>
  </si>
  <si>
    <t>Строительство иных объектов централизованных систем водоснабжения (за исключением сетей водоснабжения), не связанных с подключением новых объектов капитального строительства</t>
  </si>
  <si>
    <t>Модернизация или реконструкция существующих объектов централизованной систем  водоснабжения в целях снижения уровня износа существующих объектов</t>
  </si>
  <si>
    <t>Модернизация или реконструкция существующих объектов централизованных систем водоснабжения (за исключением сетей водоснабжения) в целях снижения уровня износа существующих объектов</t>
  </si>
  <si>
    <t>3.2.1.</t>
  </si>
  <si>
    <t>3.2.2.</t>
  </si>
  <si>
    <t>Мероприятия, направленные на повышение экологической эффективности, достижение плановых значений показателей надежности, качества и энергоэффективности объектов централизованных систем водоснабжения, не включенных в прочую группу мероприятий</t>
  </si>
  <si>
    <t>5.</t>
  </si>
  <si>
    <t>Вывод из эксплуатации, консервация и демонтаж объектов централизованных систем водоснабжения</t>
  </si>
  <si>
    <t>5.1.</t>
  </si>
  <si>
    <t xml:space="preserve">Вывод из эксплуатация, консервация и демонтаж сетей водоснабжения </t>
  </si>
  <si>
    <t>5.2.</t>
  </si>
  <si>
    <t>Вывод из эксплуатации, консервация и демонтаж иных объектов централизованных систем водоснабжения (за исключением сетей водоснабжения)</t>
  </si>
  <si>
    <t>6</t>
  </si>
  <si>
    <t>Перечень мероприятий, предусматривающих капитальные вложения в объекты основных средств и нематериальные активы , связанных с обеспечением деятельности в сфере  холодного водоснабжения  с использованием централизованных систем водоснабжения</t>
  </si>
  <si>
    <t>ВОДООТВЕДЕНИЕ</t>
  </si>
  <si>
    <t xml:space="preserve">Строительство новых сетей водоотведения  в целях подключения объектов капитального строительства </t>
  </si>
  <si>
    <t xml:space="preserve">Строительство иных объектов централизованных систем водоотведения (за исключением сетей водоотведения ) </t>
  </si>
  <si>
    <t>Увеличение пропускной способности существующих сетей водоотведения в целях подключения объектов капитального строительства</t>
  </si>
  <si>
    <t>Увеличение мощности и производительности существующих объектов централизованных систем водоотведения (за исключением сетей водоотведения)</t>
  </si>
  <si>
    <t>Строительство новых сетей водоотведения, не связанных с подключением новых объектов капитального строительства</t>
  </si>
  <si>
    <t>Строительство иных объектов централизованных систем водоотведения (за исключением сетей водоснабжения), не связанных с подключением новых объектов капитального строительства</t>
  </si>
  <si>
    <t>Модернизация или реконструкция существующих сетей водоотведения в целях снижения уровня износа существующих объектов</t>
  </si>
  <si>
    <t>Модернизация или реконструкция существующих объектов централизованных систем водоотведения (за исключением сетей водоснабжения) в целях снижения уровня износа существующих объектов</t>
  </si>
  <si>
    <t>Осуществление мероприятий, направленных на повышение экологической эффективности, достижение плановых значений показателей надежности, качества и энергоэффективности объектов централизованных систем водоотведения, не включенных в прочие граппу мероприятий</t>
  </si>
  <si>
    <t>Вывод из эксплуатация, консервация и демонтаж сетей водоотведения</t>
  </si>
  <si>
    <t>Вывод из эксплуатации, консервация и демонтаж иных объектов централизованных систем водоотведения (за исключением сетей водоотведения)</t>
  </si>
  <si>
    <t>1.1.</t>
  </si>
  <si>
    <t>1.1.18</t>
  </si>
  <si>
    <t>1.1.19</t>
  </si>
  <si>
    <t>1.1.20</t>
  </si>
  <si>
    <t>1.1.21</t>
  </si>
  <si>
    <t>1.2.</t>
  </si>
  <si>
    <t>1.3.</t>
  </si>
  <si>
    <t>1.4.</t>
  </si>
  <si>
    <t>2</t>
  </si>
  <si>
    <t>Строительство новых объектов централизованных систем водоснабжения, не связанных с подключением новых объектов капитального строительства</t>
  </si>
  <si>
    <t>2.1.</t>
  </si>
  <si>
    <t>2.2.</t>
  </si>
  <si>
    <t>3</t>
  </si>
  <si>
    <t>Модернизация или реконструкция существующих объектов централизованных систем водоснабжения в целях снижения уровня износа существующих объектов</t>
  </si>
  <si>
    <t>3.1.</t>
  </si>
  <si>
    <t>3.1.1.</t>
  </si>
  <si>
    <t>3.1.2.</t>
  </si>
  <si>
    <t>3.1.3.</t>
  </si>
  <si>
    <t>3.1.4.</t>
  </si>
  <si>
    <t>3.2.</t>
  </si>
  <si>
    <t>4</t>
  </si>
  <si>
    <t>6.1.</t>
  </si>
  <si>
    <t>6.2.</t>
  </si>
  <si>
    <t>6.3.</t>
  </si>
  <si>
    <t>6.4.</t>
  </si>
  <si>
    <t xml:space="preserve">Строительство, модернизация и реконструкция объектов централизованных систем водоотведения в целях подключения объектов капитального строительства </t>
  </si>
  <si>
    <t>Строительство новых объектов централизованных систем водоотведения, не связанных с подключением новых объектов капитального строительства</t>
  </si>
  <si>
    <t>Модернизация или реконструкция существующих объектов централизованных систем водоотведения в целях снижения уровня износа существующих объектов</t>
  </si>
  <si>
    <t>5</t>
  </si>
  <si>
    <t>Вывод из эксплуатации, консервация и демонтаж объектов централизованных систем водоотведения</t>
  </si>
  <si>
    <t>6.</t>
  </si>
  <si>
    <t>Мероприятия,предусматривающие капитальные вложения в объекты основных средств и нематериальные активы,обусловленные необходимостью соблюдения обязательных требований,связанных с обеспечением деятельности</t>
  </si>
  <si>
    <t>1.1.1.</t>
  </si>
  <si>
    <t>1.1.2.</t>
  </si>
  <si>
    <t>Жилые дома, нежилые здания и помещения</t>
  </si>
  <si>
    <t>Заявители, величина подключаемой нагрузки которых не превышает 40 куб.м.в сутки</t>
  </si>
  <si>
    <t>Строительство сетей водоотведения Д=40-150 мм</t>
  </si>
  <si>
    <t>Приложение №3</t>
  </si>
  <si>
    <t xml:space="preserve">Строительство сетей водоснабжения диаметром от 40 мм и менее до 150 мм </t>
  </si>
  <si>
    <t>пер. Кирова, г. Людиново</t>
  </si>
  <si>
    <t>ул. Белинского, г. Людиново</t>
  </si>
  <si>
    <t>ул. Кирова, г. Людиново</t>
  </si>
  <si>
    <t>ул. Краснофлотская, г. Людиново</t>
  </si>
  <si>
    <t>ул. Крылова, г. Людиново</t>
  </si>
  <si>
    <t>ул.Суворова, г. Людиново</t>
  </si>
  <si>
    <t>ул.Чехова, г. Людиново</t>
  </si>
  <si>
    <t>ул. 9 Сентября, г. Людиново</t>
  </si>
  <si>
    <t>«Общеобразовательное учреждение на 1000 мест»,                             г. Людиново, ул. Маяковского</t>
  </si>
  <si>
    <t>1.1.3.</t>
  </si>
  <si>
    <t>Строительство сетей  водоотведения по ул. Пушкина</t>
  </si>
  <si>
    <t>Строительство сетей водоотведения от жилых домов №1-32 по ул. Попова</t>
  </si>
  <si>
    <t>ул. Дзержинского, г. Людиново</t>
  </si>
  <si>
    <t>ул. Пушкина, г. Людиново</t>
  </si>
  <si>
    <t>ул. Попова, г. Людиново</t>
  </si>
  <si>
    <t>от жилых домов №1-32 по ул. Попова, г. Людиново</t>
  </si>
  <si>
    <t>ул. Ленина , г. Людиново</t>
  </si>
  <si>
    <t>Строительство сетей  водоснабжения по ул. Пушкина протяженностью 670 п.м.</t>
  </si>
  <si>
    <t>Строительство сетей  водоснабжения по ул. Дзержинского протяженностью 1240 п.м.</t>
  </si>
  <si>
    <t>Строительство сетей  водоснабжения по ул. Попова протяженностью 500 п.м.</t>
  </si>
  <si>
    <t>Строительство сетей  водоснабжения по ул. Ленина  протяженностью 518 п.м.</t>
  </si>
  <si>
    <t>Строительство напорного канализационного коллектора от КНС до камеры гашения протяженностью 3000 п.м.</t>
  </si>
  <si>
    <t>Строительство самотечной  сети водоотведения  пер. Кирова протяженностью  550 п.м.</t>
  </si>
  <si>
    <t>Строительство самотечной  сети водоотведения по ул. 9 Сентября протяженностью 1200 п.м.</t>
  </si>
  <si>
    <t>Строительство самотечной  сети водоотведения  по ул. Белинского протяженностью 1000 п.м.</t>
  </si>
  <si>
    <t>Строительство самотечной  сети водоотведения  по  ул. Кирова протяженностью 1600 п.м.</t>
  </si>
  <si>
    <t>Строительство самотечной  сети водоотведения по ул. Краснофлотская протяженностью 400 п.м.</t>
  </si>
  <si>
    <t>Строительство самотечной  сети водоотведения  по ул. Крылова протяженностью 1000 п.м.</t>
  </si>
  <si>
    <t>Строительство самотечной  сети водоотведения  по ул.Суворова протяженностью 600 п.м.</t>
  </si>
  <si>
    <t>Строительство самотечной  сети водоотведения  по ул.Чехова протяженностью 600 п.м.</t>
  </si>
  <si>
    <t>6.5.</t>
  </si>
  <si>
    <t>6.6.</t>
  </si>
  <si>
    <t>6.7.</t>
  </si>
  <si>
    <t>6.8.</t>
  </si>
  <si>
    <t>6.9.</t>
  </si>
  <si>
    <t>г. Людиново</t>
  </si>
  <si>
    <t xml:space="preserve">«Здание котельной, проектируемой по адресу: Калужская область, г. Людиново, квартал ул. Маяковского-Щербакова-Козлова, район сукремльского кладбища» </t>
  </si>
  <si>
    <t>МУП «Людиновские тепловые сети»</t>
  </si>
  <si>
    <t>2026 г.</t>
  </si>
  <si>
    <t>2028 г.</t>
  </si>
  <si>
    <t>Выполнение проектно-изыскательских работ на строительство сетей водоснабжения Ду=110 мм протяженностью 518 п.м. по ул. Ленина в г.Людиново</t>
  </si>
  <si>
    <t>-</t>
  </si>
  <si>
    <t>2027 г.</t>
  </si>
  <si>
    <t>ул. Ленина, г. Людиново</t>
  </si>
  <si>
    <t>ул.Кирова-пер.Кирова-ул.Суворова-ул.3го Интернационала-ул.Нариманова-ул.г. Людиново-ул.Энгельса</t>
  </si>
  <si>
    <t>Проектирование сетей по ул. Чехова, Белинского, Крылова, 9-е Сентября, Кирова, Суворова, Краснофлотская, пер.Кирова</t>
  </si>
  <si>
    <t>ул. Чехова, Белинского, Крылова, 9-е Сентября, Кирова, Суворова, Краснофлотская, пер.Кирова</t>
  </si>
  <si>
    <t>Строительство сборного коллектора Д=300 мм протяженностью 550 п.м.</t>
  </si>
  <si>
    <t>6.10.</t>
  </si>
  <si>
    <t>6.11.</t>
  </si>
  <si>
    <t>ООО "Прошкола №42"</t>
  </si>
  <si>
    <t xml:space="preserve">Строительство водовода Д=160 мм. от площадки застройки (границы земельного участка) до точки  подключения  к существующему водоводу  Д=400 мм., протяженностью 405 п.м.;
При строительстве трубопровода выполнить монтаж не менее 4 ж/б смотровых в/колодцев диаметром 1м, с установкой запорной арматуры Д=150мм – 2 шт.
В точке подключения выполнить строительство в/камеры из ж/б плит размером 2*2,5 метра, произвести врезку в существующий водовод  с установкой запорной арматуры Д=150мм – 1 шт. </t>
  </si>
  <si>
    <t>Строительство напорного канализационного коллектора 2хД=110мм, от площади застройки (границ земельного участка) до пер. Базарный (существующий канализационный коллектор Ду=300 мм), протяженностью 280 п.м. каждый трубопровод (560 п.м. общей протяженности).Для перехода в существующий самотечный коллектор Д=300 мм по пер. Базарный предусмотреть монтаж колодца гасителя, диаметром 2,5м</t>
  </si>
  <si>
    <t>Строительство водовода Д=160 мм, протяженностью 340 п.м.;
В точке подключения ВК1 выполнить строительство ж/б колодца Д=1,5 м, глубиной не менее 2,5 м, 
Строительство водовода Д=160 мм  320 п.м.; 
В точке подключения ВК2 выполнить строительство ж/б колодца Д=1,5 м, глубиной не менее 2,5 м.
Строительство двух водоводов Д=160 мм каждый от площадки застройки, протяженностью 155 п.м.; 
В точке подключения ВК3 выполнить строительство камера 2,5х2м, глубиной не менее 2 м. При переходе под а/дорогой предусмотреть следующие футляры с внутренним диаметром Ду=400 мм, протяженностью:
Под ул. Маяквоского не менее 20 п.м. для каждого водопровода;
Под перекрестком ул. Маяковского и пер. Базарный – не менее 30 м.
Произвести строительство водовода Д=160 мм от точки подключения ВК1 Ду=200 мм (существующий водовод по ул. Маяковского) до ВК2 (существующий водовод по ул.Фокина) методом ГНБ, протяженностью 80 п.м.; 
В точке подключения ВК1 выполнить строительство ж/б колодца Д=1,5 м (люк – чугунный тип «Т»), глубиной не менее 3 м, с установкой запорной арматуры.
В точке подключения ВК2 выполнить строительство ж/б колодца Д=1,5 м (люк – полимерно-песчаный тип «Л»), глубиной не менее 3 м, с установкой запорной арматуры. При переходе под а/дорогами и под мемориалом «Населенный пункт трудовой славы» предусмотреть футляр с внутренним диаметром Ду=400 мм, протяженностью 70 п.м.;
Предусмотреть забутовку межтрубного пространства.</t>
  </si>
  <si>
    <t>Заявители, величина подключаемой нагрузки которых не превышает 100 куб.м.в сутки</t>
  </si>
  <si>
    <t>Перечень мероприятий по строительству, модернизации и (или) реконструкции объектов централизованных систем водоснабжения и (или) водоотведения ГП "Калугаоблводоканал" на 2024-2030гг.</t>
  </si>
  <si>
    <t>2024-2028 гг.</t>
  </si>
  <si>
    <t>2025-2026гг.</t>
  </si>
  <si>
    <t>2024-2028гг.</t>
  </si>
  <si>
    <t>2030г.</t>
  </si>
  <si>
    <t>2027г.</t>
  </si>
  <si>
    <t>2029-2030гг.</t>
  </si>
  <si>
    <t>2028-2029гг.</t>
  </si>
  <si>
    <t>2029г.</t>
  </si>
  <si>
    <t>2028г.</t>
  </si>
  <si>
    <t>2027-2028гг.</t>
  </si>
  <si>
    <t>2026-2027гг.</t>
  </si>
  <si>
    <t>СПРАВОЧНО 63,87 Людиновские тепловые сети договор до 40</t>
  </si>
  <si>
    <t xml:space="preserve">Приложение №3 
к техническому заданию государственного предприятия Калужской области «Калугаоблводоканал» на корректировку инвестиционной программы по развитию систем водоснабжения на территории города Людиново, для резидентов особой экономической зоны промышленно-производственного типа «Калуга» в д. Войлово
и систем водоотведения на территории города Людиново, для МУЖКХ «Болва» с. Заречный и для ГАУЗ Калужский санаторий «Спутник» д. Манино Муниципального образования «Людиновский муниципальный округ Калужской области» на 2024-2030 гг.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</si>
</sst>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[$€-1]_-;\-* #,##0.00[$€-1]_-;_-* &quot;-&quot;??[$€-1]_-"/>
    <numFmt numFmtId="167" formatCode="\ #,##0.00&quot;р. &quot;;\-#,##0.00&quot;р. &quot;;&quot; -&quot;#&quot;р. &quot;;@\ "/>
  </numFmts>
  <fonts count="3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sz val="10"/>
      <name val="Times New Roman Cyr"/>
      <family val="1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8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20"/>
      <name val="Arial Cyr"/>
      <family val="2"/>
      <charset val="204"/>
    </font>
    <font>
      <sz val="14"/>
      <color rgb="FF9C0006"/>
      <name val="Calibri"/>
      <family val="2"/>
      <charset val="204"/>
      <scheme val="minor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8">
    <xf numFmtId="0" fontId="0" fillId="0" borderId="0"/>
    <xf numFmtId="0" fontId="1" fillId="0" borderId="1" applyNumberFormat="0" applyFill="0" applyAlignment="0" applyProtection="0"/>
    <xf numFmtId="0" fontId="2" fillId="3" borderId="2" applyNumberFormat="0" applyFont="0" applyAlignment="0" applyProtection="0"/>
    <xf numFmtId="0" fontId="2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166" fontId="6" fillId="0" borderId="0" applyFont="0" applyFill="0" applyBorder="0" applyAlignment="0" applyProtection="0"/>
    <xf numFmtId="0" fontId="3" fillId="0" borderId="0"/>
    <xf numFmtId="0" fontId="7" fillId="0" borderId="3">
      <alignment horizontal="center"/>
    </xf>
    <xf numFmtId="0" fontId="6" fillId="0" borderId="0">
      <alignment vertical="top"/>
    </xf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3" borderId="0" applyNumberFormat="0" applyBorder="0" applyAlignment="0" applyProtection="0"/>
    <xf numFmtId="0" fontId="8" fillId="11" borderId="7" applyNumberFormat="0" applyAlignment="0" applyProtection="0"/>
    <xf numFmtId="0" fontId="7" fillId="0" borderId="3">
      <alignment horizontal="center"/>
    </xf>
    <xf numFmtId="0" fontId="7" fillId="0" borderId="0">
      <alignment vertical="top"/>
    </xf>
    <xf numFmtId="0" fontId="9" fillId="24" borderId="8" applyNumberFormat="0" applyAlignment="0" applyProtection="0"/>
    <xf numFmtId="0" fontId="10" fillId="24" borderId="7" applyNumberFormat="0" applyAlignment="0" applyProtection="0"/>
    <xf numFmtId="167" fontId="11" fillId="0" borderId="0" applyFill="0" applyBorder="0" applyAlignment="0" applyProtection="0"/>
    <xf numFmtId="0" fontId="12" fillId="0" borderId="0" applyBorder="0">
      <alignment horizontal="center" vertical="center" wrapText="1"/>
    </xf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2" applyBorder="0">
      <alignment horizontal="center" vertical="center" wrapText="1"/>
    </xf>
    <xf numFmtId="4" fontId="17" fillId="25" borderId="3" applyBorder="0">
      <alignment horizontal="right"/>
    </xf>
    <xf numFmtId="0" fontId="18" fillId="0" borderId="1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19" fillId="26" borderId="14" applyNumberFormat="0" applyAlignment="0" applyProtection="0"/>
    <xf numFmtId="0" fontId="7" fillId="0" borderId="3">
      <alignment horizontal="center" wrapText="1"/>
    </xf>
    <xf numFmtId="0" fontId="7" fillId="0" borderId="3" applyFill="0" applyProtection="0">
      <alignment horizontal="center"/>
    </xf>
    <xf numFmtId="0" fontId="6" fillId="0" borderId="0">
      <alignment vertical="top"/>
    </xf>
    <xf numFmtId="0" fontId="6" fillId="0" borderId="0"/>
    <xf numFmtId="0" fontId="20" fillId="2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1" fillId="0" borderId="0"/>
    <xf numFmtId="0" fontId="2" fillId="0" borderId="0"/>
    <xf numFmtId="0" fontId="3" fillId="0" borderId="0"/>
    <xf numFmtId="0" fontId="6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1" fillId="0" borderId="0"/>
    <xf numFmtId="0" fontId="23" fillId="0" borderId="0"/>
    <xf numFmtId="0" fontId="6" fillId="0" borderId="0" applyProtection="0"/>
    <xf numFmtId="0" fontId="24" fillId="0" borderId="0"/>
    <xf numFmtId="0" fontId="7" fillId="0" borderId="0"/>
    <xf numFmtId="0" fontId="7" fillId="0" borderId="3">
      <alignment horizontal="center" wrapText="1"/>
    </xf>
    <xf numFmtId="0" fontId="25" fillId="7" borderId="0" applyNumberFormat="0" applyBorder="0" applyAlignment="0" applyProtection="0"/>
    <xf numFmtId="0" fontId="26" fillId="2" borderId="0" applyNumberFormat="0" applyBorder="0" applyAlignment="0" applyProtection="0"/>
    <xf numFmtId="0" fontId="27" fillId="0" borderId="0" applyNumberFormat="0" applyFill="0" applyBorder="0" applyAlignment="0" applyProtection="0"/>
    <xf numFmtId="0" fontId="6" fillId="28" borderId="15" applyNumberFormat="0" applyFont="0" applyAlignment="0" applyProtection="0"/>
    <xf numFmtId="0" fontId="6" fillId="3" borderId="2" applyNumberFormat="0" applyFont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3">
      <alignment horizontal="center"/>
    </xf>
    <xf numFmtId="0" fontId="7" fillId="0" borderId="3">
      <alignment horizontal="center" wrapText="1"/>
    </xf>
    <xf numFmtId="0" fontId="6" fillId="0" borderId="0"/>
    <xf numFmtId="0" fontId="28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7" fillId="0" borderId="0">
      <alignment horizontal="center"/>
    </xf>
    <xf numFmtId="0" fontId="7" fillId="0" borderId="3">
      <alignment horizontal="center"/>
    </xf>
    <xf numFmtId="164" fontId="6" fillId="0" borderId="0" applyFont="0" applyFill="0" applyBorder="0" applyAlignment="0" applyProtection="0"/>
    <xf numFmtId="164" fontId="24" fillId="0" borderId="0" applyFont="0" applyFill="0" applyBorder="0" applyAlignment="0" applyProtection="0"/>
    <xf numFmtId="4" fontId="17" fillId="29" borderId="17" applyBorder="0">
      <alignment horizontal="right"/>
    </xf>
    <xf numFmtId="0" fontId="7" fillId="0" borderId="0">
      <alignment horizontal="left" vertical="top"/>
    </xf>
    <xf numFmtId="0" fontId="30" fillId="8" borderId="0" applyNumberFormat="0" applyBorder="0" applyAlignment="0" applyProtection="0"/>
    <xf numFmtId="0" fontId="7" fillId="0" borderId="0"/>
  </cellStyleXfs>
  <cellXfs count="112">
    <xf numFmtId="0" fontId="0" fillId="0" borderId="0" xfId="0"/>
    <xf numFmtId="0" fontId="31" fillId="0" borderId="3" xfId="0" applyFont="1" applyFill="1" applyBorder="1" applyAlignment="1">
      <alignment horizontal="center" vertical="center" wrapText="1"/>
    </xf>
    <xf numFmtId="2" fontId="31" fillId="0" borderId="3" xfId="0" applyNumberFormat="1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1" fillId="0" borderId="0" xfId="0" applyFont="1" applyFill="1"/>
    <xf numFmtId="0" fontId="31" fillId="0" borderId="0" xfId="0" applyFont="1" applyFill="1" applyAlignment="1"/>
    <xf numFmtId="0" fontId="31" fillId="0" borderId="0" xfId="0" applyFont="1" applyFill="1" applyAlignment="1">
      <alignment horizontal="left"/>
    </xf>
    <xf numFmtId="0" fontId="33" fillId="0" borderId="0" xfId="0" applyFont="1" applyFill="1" applyAlignment="1">
      <alignment horizontal="left"/>
    </xf>
    <xf numFmtId="43" fontId="31" fillId="0" borderId="0" xfId="0" applyNumberFormat="1" applyFont="1" applyFill="1" applyAlignment="1">
      <alignment vertical="center"/>
    </xf>
    <xf numFmtId="43" fontId="31" fillId="0" borderId="0" xfId="0" applyNumberFormat="1" applyFont="1" applyFill="1" applyBorder="1" applyAlignment="1"/>
    <xf numFmtId="0" fontId="31" fillId="0" borderId="0" xfId="0" applyNumberFormat="1" applyFont="1" applyFill="1" applyBorder="1" applyAlignment="1">
      <alignment horizontal="center"/>
    </xf>
    <xf numFmtId="0" fontId="31" fillId="0" borderId="0" xfId="0" applyFont="1" applyFill="1" applyBorder="1" applyAlignment="1">
      <alignment horizontal="left"/>
    </xf>
    <xf numFmtId="0" fontId="33" fillId="0" borderId="0" xfId="0" applyFont="1" applyFill="1"/>
    <xf numFmtId="43" fontId="33" fillId="0" borderId="0" xfId="1" applyNumberFormat="1" applyFont="1" applyFill="1" applyBorder="1" applyAlignment="1">
      <alignment horizontal="left" vertical="center" wrapText="1"/>
    </xf>
    <xf numFmtId="0" fontId="33" fillId="0" borderId="0" xfId="1" applyNumberFormat="1" applyFont="1" applyFill="1" applyBorder="1" applyAlignment="1">
      <alignment horizontal="center" vertical="center" wrapText="1"/>
    </xf>
    <xf numFmtId="0" fontId="33" fillId="0" borderId="1" xfId="1" applyFont="1" applyFill="1" applyAlignment="1">
      <alignment horizontal="left" vertical="center" wrapText="1"/>
    </xf>
    <xf numFmtId="3" fontId="31" fillId="0" borderId="0" xfId="0" applyNumberFormat="1" applyFont="1" applyFill="1" applyBorder="1" applyAlignment="1">
      <alignment horizontal="left"/>
    </xf>
    <xf numFmtId="43" fontId="31" fillId="0" borderId="0" xfId="0" applyNumberFormat="1" applyFont="1" applyFill="1" applyAlignment="1"/>
    <xf numFmtId="0" fontId="31" fillId="0" borderId="0" xfId="0" applyNumberFormat="1" applyFont="1" applyFill="1" applyAlignment="1">
      <alignment horizontal="center"/>
    </xf>
    <xf numFmtId="0" fontId="33" fillId="0" borderId="3" xfId="3" applyFont="1" applyFill="1" applyBorder="1" applyAlignment="1">
      <alignment horizontal="center" wrapText="1"/>
    </xf>
    <xf numFmtId="0" fontId="33" fillId="0" borderId="3" xfId="3" applyFont="1" applyFill="1" applyBorder="1" applyAlignment="1">
      <alignment horizontal="center" vertical="center" wrapText="1"/>
    </xf>
    <xf numFmtId="0" fontId="33" fillId="0" borderId="3" xfId="3" applyFont="1" applyFill="1" applyBorder="1" applyAlignment="1">
      <alignment vertical="center" wrapText="1"/>
    </xf>
    <xf numFmtId="43" fontId="33" fillId="0" borderId="3" xfId="3" applyNumberFormat="1" applyFont="1" applyFill="1" applyBorder="1" applyAlignment="1">
      <alignment vertical="center" wrapText="1"/>
    </xf>
    <xf numFmtId="165" fontId="33" fillId="0" borderId="4" xfId="3" applyNumberFormat="1" applyFont="1" applyFill="1" applyBorder="1" applyAlignment="1">
      <alignment horizontal="center" vertical="center" wrapText="1"/>
    </xf>
    <xf numFmtId="165" fontId="33" fillId="0" borderId="3" xfId="3" applyNumberFormat="1" applyFont="1" applyFill="1" applyBorder="1" applyAlignment="1">
      <alignment horizontal="center" vertical="center" wrapText="1"/>
    </xf>
    <xf numFmtId="0" fontId="33" fillId="0" borderId="3" xfId="3" applyNumberFormat="1" applyFont="1" applyFill="1" applyBorder="1" applyAlignment="1">
      <alignment horizontal="center" vertical="center" wrapText="1"/>
    </xf>
    <xf numFmtId="0" fontId="33" fillId="0" borderId="3" xfId="3" applyFont="1" applyFill="1" applyBorder="1" applyAlignment="1">
      <alignment horizontal="left" vertical="center" wrapText="1"/>
    </xf>
    <xf numFmtId="0" fontId="33" fillId="0" borderId="0" xfId="0" applyFont="1" applyFill="1" applyAlignment="1">
      <alignment horizontal="center"/>
    </xf>
    <xf numFmtId="2" fontId="33" fillId="0" borderId="3" xfId="2" applyNumberFormat="1" applyFont="1" applyFill="1" applyBorder="1" applyAlignment="1">
      <alignment horizontal="center" vertical="center" wrapText="1"/>
    </xf>
    <xf numFmtId="2" fontId="33" fillId="0" borderId="3" xfId="2" applyNumberFormat="1" applyFont="1" applyFill="1" applyBorder="1" applyAlignment="1">
      <alignment vertical="center" wrapText="1"/>
    </xf>
    <xf numFmtId="164" fontId="33" fillId="0" borderId="3" xfId="2" applyNumberFormat="1" applyFont="1" applyFill="1" applyBorder="1" applyAlignment="1">
      <alignment vertical="center" wrapText="1"/>
    </xf>
    <xf numFmtId="164" fontId="33" fillId="0" borderId="3" xfId="2" applyNumberFormat="1" applyFont="1" applyFill="1" applyBorder="1" applyAlignment="1">
      <alignment horizontal="right" vertical="center" wrapText="1"/>
    </xf>
    <xf numFmtId="43" fontId="33" fillId="0" borderId="4" xfId="2" applyNumberFormat="1" applyFont="1" applyFill="1" applyBorder="1" applyAlignment="1">
      <alignment vertical="center" wrapText="1"/>
    </xf>
    <xf numFmtId="43" fontId="33" fillId="0" borderId="3" xfId="2" applyNumberFormat="1" applyFont="1" applyFill="1" applyBorder="1" applyAlignment="1">
      <alignment vertical="center" wrapText="1"/>
    </xf>
    <xf numFmtId="0" fontId="33" fillId="0" borderId="3" xfId="2" applyNumberFormat="1" applyFont="1" applyFill="1" applyBorder="1" applyAlignment="1">
      <alignment horizontal="center" vertical="center" wrapText="1"/>
    </xf>
    <xf numFmtId="164" fontId="33" fillId="0" borderId="3" xfId="2" applyNumberFormat="1" applyFont="1" applyFill="1" applyBorder="1" applyAlignment="1">
      <alignment horizontal="left" vertical="center" wrapText="1"/>
    </xf>
    <xf numFmtId="164" fontId="33" fillId="0" borderId="0" xfId="0" applyNumberFormat="1" applyFont="1" applyFill="1"/>
    <xf numFmtId="2" fontId="31" fillId="0" borderId="3" xfId="2" applyNumberFormat="1" applyFont="1" applyFill="1" applyBorder="1" applyAlignment="1">
      <alignment horizontal="center" vertical="center" wrapText="1"/>
    </xf>
    <xf numFmtId="2" fontId="34" fillId="0" borderId="3" xfId="2" applyNumberFormat="1" applyFont="1" applyFill="1" applyBorder="1" applyAlignment="1">
      <alignment vertical="center" wrapText="1"/>
    </xf>
    <xf numFmtId="2" fontId="31" fillId="0" borderId="3" xfId="2" applyNumberFormat="1" applyFont="1" applyFill="1" applyBorder="1" applyAlignment="1">
      <alignment vertical="center" wrapText="1"/>
    </xf>
    <xf numFmtId="43" fontId="31" fillId="0" borderId="3" xfId="2" applyNumberFormat="1" applyFont="1" applyFill="1" applyBorder="1" applyAlignment="1">
      <alignment vertical="center" wrapText="1"/>
    </xf>
    <xf numFmtId="43" fontId="31" fillId="0" borderId="4" xfId="2" applyNumberFormat="1" applyFont="1" applyFill="1" applyBorder="1" applyAlignment="1">
      <alignment vertical="center" wrapText="1"/>
    </xf>
    <xf numFmtId="0" fontId="31" fillId="0" borderId="3" xfId="2" applyNumberFormat="1" applyFont="1" applyFill="1" applyBorder="1" applyAlignment="1">
      <alignment horizontal="center" vertical="center" wrapText="1"/>
    </xf>
    <xf numFmtId="2" fontId="31" fillId="0" borderId="3" xfId="2" applyNumberFormat="1" applyFont="1" applyFill="1" applyBorder="1" applyAlignment="1">
      <alignment horizontal="left" vertical="center" wrapText="1"/>
    </xf>
    <xf numFmtId="43" fontId="31" fillId="0" borderId="4" xfId="2" applyNumberFormat="1" applyFont="1" applyFill="1" applyBorder="1" applyAlignment="1">
      <alignment horizontal="right" vertical="center" wrapText="1"/>
    </xf>
    <xf numFmtId="43" fontId="31" fillId="0" borderId="3" xfId="2" applyNumberFormat="1" applyFont="1" applyFill="1" applyBorder="1" applyAlignment="1">
      <alignment horizontal="right" vertical="center" wrapText="1"/>
    </xf>
    <xf numFmtId="4" fontId="31" fillId="0" borderId="3" xfId="2" applyNumberFormat="1" applyFont="1" applyFill="1" applyBorder="1" applyAlignment="1">
      <alignment horizontal="center" vertical="center" wrapText="1"/>
    </xf>
    <xf numFmtId="164" fontId="33" fillId="0" borderId="3" xfId="2" applyNumberFormat="1" applyFont="1" applyFill="1" applyBorder="1" applyAlignment="1">
      <alignment horizontal="center" vertical="center" wrapText="1"/>
    </xf>
    <xf numFmtId="2" fontId="33" fillId="0" borderId="5" xfId="2" applyNumberFormat="1" applyFont="1" applyFill="1" applyBorder="1" applyAlignment="1">
      <alignment vertical="center" wrapText="1"/>
    </xf>
    <xf numFmtId="2" fontId="33" fillId="0" borderId="4" xfId="2" applyNumberFormat="1" applyFont="1" applyFill="1" applyBorder="1" applyAlignment="1">
      <alignment vertical="center" wrapText="1"/>
    </xf>
    <xf numFmtId="164" fontId="31" fillId="0" borderId="3" xfId="2" applyNumberFormat="1" applyFont="1" applyFill="1" applyBorder="1" applyAlignment="1">
      <alignment horizontal="left" vertical="center" wrapText="1"/>
    </xf>
    <xf numFmtId="2" fontId="33" fillId="0" borderId="3" xfId="2" applyNumberFormat="1" applyFont="1" applyFill="1" applyBorder="1" applyAlignment="1">
      <alignment horizontal="left" vertical="center" wrapText="1"/>
    </xf>
    <xf numFmtId="43" fontId="33" fillId="0" borderId="4" xfId="2" applyNumberFormat="1" applyFont="1" applyFill="1" applyBorder="1" applyAlignment="1">
      <alignment horizontal="left" vertical="center" wrapText="1"/>
    </xf>
    <xf numFmtId="43" fontId="33" fillId="0" borderId="3" xfId="2" applyNumberFormat="1" applyFont="1" applyFill="1" applyBorder="1" applyAlignment="1">
      <alignment horizontal="left" vertical="center" wrapText="1"/>
    </xf>
    <xf numFmtId="49" fontId="33" fillId="0" borderId="3" xfId="2" applyNumberFormat="1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vertical="center" wrapText="1"/>
    </xf>
    <xf numFmtId="0" fontId="33" fillId="0" borderId="4" xfId="0" applyFont="1" applyFill="1" applyBorder="1" applyAlignment="1">
      <alignment vertical="center" wrapText="1"/>
    </xf>
    <xf numFmtId="164" fontId="33" fillId="0" borderId="3" xfId="3" applyNumberFormat="1" applyFont="1" applyFill="1" applyBorder="1" applyAlignment="1">
      <alignment vertical="center" wrapText="1"/>
    </xf>
    <xf numFmtId="43" fontId="33" fillId="0" borderId="4" xfId="3" applyNumberFormat="1" applyFont="1" applyFill="1" applyBorder="1" applyAlignment="1">
      <alignment vertical="center" wrapText="1"/>
    </xf>
    <xf numFmtId="164" fontId="33" fillId="0" borderId="3" xfId="3" applyNumberFormat="1" applyFont="1" applyFill="1" applyBorder="1" applyAlignment="1">
      <alignment horizontal="left" vertical="center" wrapText="1"/>
    </xf>
    <xf numFmtId="0" fontId="33" fillId="0" borderId="5" xfId="3" applyFont="1" applyFill="1" applyBorder="1" applyAlignment="1">
      <alignment vertical="center" wrapText="1"/>
    </xf>
    <xf numFmtId="0" fontId="33" fillId="0" borderId="4" xfId="3" applyFont="1" applyFill="1" applyBorder="1" applyAlignment="1">
      <alignment vertical="center" wrapText="1"/>
    </xf>
    <xf numFmtId="164" fontId="31" fillId="0" borderId="3" xfId="2" applyNumberFormat="1" applyFont="1" applyFill="1" applyBorder="1" applyAlignment="1">
      <alignment vertical="center" wrapText="1"/>
    </xf>
    <xf numFmtId="0" fontId="31" fillId="0" borderId="3" xfId="2" applyNumberFormat="1" applyFont="1" applyFill="1" applyBorder="1" applyAlignment="1">
      <alignment horizontal="center" vertical="center"/>
    </xf>
    <xf numFmtId="164" fontId="31" fillId="0" borderId="0" xfId="0" applyNumberFormat="1" applyFont="1" applyFill="1"/>
    <xf numFmtId="2" fontId="32" fillId="0" borderId="3" xfId="2" applyNumberFormat="1" applyFont="1" applyFill="1" applyBorder="1" applyAlignment="1">
      <alignment horizontal="center" vertical="center" wrapText="1"/>
    </xf>
    <xf numFmtId="2" fontId="32" fillId="0" borderId="3" xfId="2" applyNumberFormat="1" applyFont="1" applyFill="1" applyBorder="1" applyAlignment="1">
      <alignment vertical="center" wrapText="1"/>
    </xf>
    <xf numFmtId="164" fontId="32" fillId="0" borderId="3" xfId="2" applyNumberFormat="1" applyFont="1" applyFill="1" applyBorder="1" applyAlignment="1">
      <alignment vertical="center" wrapText="1"/>
    </xf>
    <xf numFmtId="43" fontId="32" fillId="0" borderId="4" xfId="2" applyNumberFormat="1" applyFont="1" applyFill="1" applyBorder="1" applyAlignment="1">
      <alignment vertical="center" wrapText="1"/>
    </xf>
    <xf numFmtId="43" fontId="32" fillId="0" borderId="3" xfId="2" applyNumberFormat="1" applyFont="1" applyFill="1" applyBorder="1" applyAlignment="1">
      <alignment vertical="center" wrapText="1"/>
    </xf>
    <xf numFmtId="0" fontId="32" fillId="0" borderId="3" xfId="2" applyNumberFormat="1" applyFont="1" applyFill="1" applyBorder="1" applyAlignment="1">
      <alignment horizontal="center" vertical="center" wrapText="1"/>
    </xf>
    <xf numFmtId="164" fontId="32" fillId="0" borderId="3" xfId="2" applyNumberFormat="1" applyFont="1" applyFill="1" applyBorder="1" applyAlignment="1">
      <alignment horizontal="left" vertical="center" wrapText="1"/>
    </xf>
    <xf numFmtId="164" fontId="32" fillId="0" borderId="0" xfId="0" applyNumberFormat="1" applyFont="1" applyFill="1"/>
    <xf numFmtId="0" fontId="32" fillId="0" borderId="0" xfId="0" applyFont="1" applyFill="1"/>
    <xf numFmtId="49" fontId="33" fillId="0" borderId="3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vertical="center" wrapText="1"/>
    </xf>
    <xf numFmtId="49" fontId="33" fillId="0" borderId="4" xfId="0" applyNumberFormat="1" applyFont="1" applyFill="1" applyBorder="1" applyAlignment="1">
      <alignment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49" fontId="31" fillId="0" borderId="3" xfId="0" applyNumberFormat="1" applyFont="1" applyFill="1" applyBorder="1"/>
    <xf numFmtId="49" fontId="31" fillId="0" borderId="3" xfId="0" applyNumberFormat="1" applyFont="1" applyFill="1" applyBorder="1" applyAlignment="1">
      <alignment horizontal="left"/>
    </xf>
    <xf numFmtId="49" fontId="31" fillId="0" borderId="4" xfId="0" applyNumberFormat="1" applyFont="1" applyFill="1" applyBorder="1"/>
    <xf numFmtId="0" fontId="31" fillId="0" borderId="3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left"/>
    </xf>
    <xf numFmtId="0" fontId="31" fillId="0" borderId="3" xfId="0" applyFont="1" applyFill="1" applyBorder="1"/>
    <xf numFmtId="0" fontId="31" fillId="0" borderId="3" xfId="0" applyFont="1" applyFill="1" applyBorder="1" applyAlignment="1">
      <alignment horizontal="center"/>
    </xf>
    <xf numFmtId="43" fontId="31" fillId="0" borderId="3" xfId="0" applyNumberFormat="1" applyFont="1" applyFill="1" applyBorder="1" applyAlignment="1"/>
    <xf numFmtId="164" fontId="31" fillId="0" borderId="3" xfId="2" applyNumberFormat="1" applyFont="1" applyFill="1" applyBorder="1" applyAlignment="1">
      <alignment horizontal="right" vertical="center" wrapText="1"/>
    </xf>
    <xf numFmtId="0" fontId="31" fillId="0" borderId="0" xfId="0" applyFont="1" applyFill="1" applyAlignment="1">
      <alignment vertical="center"/>
    </xf>
    <xf numFmtId="0" fontId="33" fillId="0" borderId="0" xfId="0" applyFont="1" applyFill="1" applyAlignment="1">
      <alignment horizontal="center" vertical="center"/>
    </xf>
    <xf numFmtId="4" fontId="33" fillId="0" borderId="0" xfId="0" applyNumberFormat="1" applyFont="1" applyFill="1" applyAlignment="1">
      <alignment vertical="center"/>
    </xf>
    <xf numFmtId="4" fontId="31" fillId="0" borderId="0" xfId="0" applyNumberFormat="1" applyFont="1" applyFill="1" applyAlignment="1">
      <alignment vertical="center"/>
    </xf>
    <xf numFmtId="0" fontId="35" fillId="0" borderId="0" xfId="0" applyFont="1" applyAlignment="1">
      <alignment vertical="center"/>
    </xf>
    <xf numFmtId="4" fontId="33" fillId="0" borderId="0" xfId="0" applyNumberFormat="1" applyFont="1" applyFill="1" applyAlignment="1">
      <alignment horizontal="right" vertical="center"/>
    </xf>
    <xf numFmtId="4" fontId="33" fillId="0" borderId="0" xfId="0" applyNumberFormat="1" applyFont="1" applyFill="1" applyAlignment="1">
      <alignment horizontal="center" vertical="center"/>
    </xf>
    <xf numFmtId="4" fontId="32" fillId="0" borderId="0" xfId="0" applyNumberFormat="1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vertical="top" wrapText="1"/>
    </xf>
    <xf numFmtId="0" fontId="33" fillId="0" borderId="0" xfId="0" applyFont="1" applyFill="1" applyAlignment="1">
      <alignment horizontal="left" vertical="top" wrapText="1"/>
    </xf>
    <xf numFmtId="49" fontId="33" fillId="0" borderId="6" xfId="0" applyNumberFormat="1" applyFont="1" applyFill="1" applyBorder="1" applyAlignment="1">
      <alignment horizontal="left" vertical="center" wrapText="1"/>
    </xf>
    <xf numFmtId="49" fontId="33" fillId="0" borderId="5" xfId="0" applyNumberFormat="1" applyFont="1" applyFill="1" applyBorder="1" applyAlignment="1">
      <alignment horizontal="left" vertical="center" wrapText="1"/>
    </xf>
    <xf numFmtId="49" fontId="33" fillId="0" borderId="4" xfId="0" applyNumberFormat="1" applyFont="1" applyFill="1" applyBorder="1" applyAlignment="1">
      <alignment horizontal="left" vertical="center" wrapText="1"/>
    </xf>
    <xf numFmtId="0" fontId="33" fillId="0" borderId="3" xfId="3" applyFont="1" applyFill="1" applyBorder="1" applyAlignment="1">
      <alignment horizontal="left" vertical="center" wrapText="1"/>
    </xf>
    <xf numFmtId="2" fontId="33" fillId="0" borderId="6" xfId="2" applyNumberFormat="1" applyFont="1" applyFill="1" applyBorder="1" applyAlignment="1">
      <alignment horizontal="left" vertical="center" wrapText="1"/>
    </xf>
    <xf numFmtId="2" fontId="33" fillId="0" borderId="5" xfId="2" applyNumberFormat="1" applyFont="1" applyFill="1" applyBorder="1" applyAlignment="1">
      <alignment horizontal="left" vertical="center" wrapText="1"/>
    </xf>
    <xf numFmtId="2" fontId="33" fillId="0" borderId="4" xfId="2" applyNumberFormat="1" applyFont="1" applyFill="1" applyBorder="1" applyAlignment="1">
      <alignment horizontal="left" vertical="center" wrapText="1"/>
    </xf>
    <xf numFmtId="0" fontId="33" fillId="0" borderId="6" xfId="0" applyFont="1" applyFill="1" applyBorder="1" applyAlignment="1">
      <alignment horizontal="left" vertical="center" wrapText="1"/>
    </xf>
    <xf numFmtId="0" fontId="33" fillId="0" borderId="5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>
      <alignment horizontal="left" vertical="center" wrapText="1"/>
    </xf>
    <xf numFmtId="0" fontId="33" fillId="0" borderId="6" xfId="3" applyFont="1" applyFill="1" applyBorder="1" applyAlignment="1">
      <alignment horizontal="left" vertical="center" wrapText="1"/>
    </xf>
    <xf numFmtId="0" fontId="33" fillId="0" borderId="5" xfId="3" applyFont="1" applyFill="1" applyBorder="1" applyAlignment="1">
      <alignment horizontal="left" vertical="center" wrapText="1"/>
    </xf>
    <xf numFmtId="0" fontId="33" fillId="0" borderId="4" xfId="3" applyFont="1" applyFill="1" applyBorder="1" applyAlignment="1">
      <alignment horizontal="left" vertical="center" wrapText="1"/>
    </xf>
  </cellXfs>
  <cellStyles count="108">
    <cellStyle name="_x000a_bidires=100_x000d_" xfId="4"/>
    <cellStyle name="_x000a_bidires=100_x000d_ 2 2 2 2" xfId="5"/>
    <cellStyle name="_x000a_bidires=100_x000d_ 5" xfId="6"/>
    <cellStyle name="20% - Акцент1" xfId="3" builtinId="30"/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2 3" xfId="15"/>
    <cellStyle name="40% - Акцент2 3 2" xfId="16"/>
    <cellStyle name="40% - Акцент2 3 3" xfId="17"/>
    <cellStyle name="40% - Акцент3 2" xfId="18"/>
    <cellStyle name="40% - Акцент4 2" xfId="19"/>
    <cellStyle name="40% - Акцент5 2" xfId="20"/>
    <cellStyle name="40% - Акцент6 2" xfId="21"/>
    <cellStyle name="60% - Акцент1 2" xfId="22"/>
    <cellStyle name="60% - Акцент2 2" xfId="23"/>
    <cellStyle name="60% - Акцент3 2" xfId="24"/>
    <cellStyle name="60% - Акцент4 2" xfId="25"/>
    <cellStyle name="60% - Акцент5 2" xfId="26"/>
    <cellStyle name="60% - Акцент6 2" xfId="27"/>
    <cellStyle name="Euro" xfId="28"/>
    <cellStyle name="Normal_ФОРМЫ для обсуждения - MM" xfId="29"/>
    <cellStyle name="Акт" xfId="30"/>
    <cellStyle name="АктМТСН" xfId="31"/>
    <cellStyle name="Акцент1 2" xfId="32"/>
    <cellStyle name="Акцент2 2" xfId="33"/>
    <cellStyle name="Акцент3 2" xfId="34"/>
    <cellStyle name="Акцент4 2" xfId="35"/>
    <cellStyle name="Акцент5 2" xfId="36"/>
    <cellStyle name="Акцент6 2" xfId="37"/>
    <cellStyle name="Ввод  2" xfId="38"/>
    <cellStyle name="ВедРесурсов" xfId="39"/>
    <cellStyle name="ВедРесурсовАкт" xfId="40"/>
    <cellStyle name="Вывод 2" xfId="41"/>
    <cellStyle name="Вычисление 2" xfId="42"/>
    <cellStyle name="Денежный 2" xfId="43"/>
    <cellStyle name="Заголовок" xfId="44"/>
    <cellStyle name="Заголовок 1" xfId="1" builtinId="16"/>
    <cellStyle name="Заголовок 1 2" xfId="45"/>
    <cellStyle name="Заголовок 2 2" xfId="46"/>
    <cellStyle name="Заголовок 3 2" xfId="47"/>
    <cellStyle name="Заголовок 4 2" xfId="48"/>
    <cellStyle name="ЗаголовокСтолбца" xfId="49"/>
    <cellStyle name="Значение" xfId="50"/>
    <cellStyle name="Итог 2" xfId="51"/>
    <cellStyle name="Итоги" xfId="52"/>
    <cellStyle name="ИтогоАктБазЦ" xfId="53"/>
    <cellStyle name="ИтогоАктБИМ" xfId="54"/>
    <cellStyle name="ИтогоАктРесМет" xfId="55"/>
    <cellStyle name="ИтогоАктТекЦ" xfId="56"/>
    <cellStyle name="ИтогоБазЦ" xfId="57"/>
    <cellStyle name="ИтогоБИМ" xfId="58"/>
    <cellStyle name="ИтогоРесМет" xfId="59"/>
    <cellStyle name="ИтогоТекЦ" xfId="60"/>
    <cellStyle name="Контрольная ячейка 2" xfId="61"/>
    <cellStyle name="ЛокСмета" xfId="62"/>
    <cellStyle name="ЛокСмета 2" xfId="63"/>
    <cellStyle name="ЛокСмМТСН" xfId="64"/>
    <cellStyle name="М29" xfId="65"/>
    <cellStyle name="Нейтральный 2" xfId="66"/>
    <cellStyle name="ОбСмета" xfId="67"/>
    <cellStyle name="Обычный" xfId="0" builtinId="0"/>
    <cellStyle name="Обычный 100" xfId="68"/>
    <cellStyle name="Обычный 2" xfId="69"/>
    <cellStyle name="Обычный 2 2" xfId="70"/>
    <cellStyle name="Обычный 2 2 2" xfId="71"/>
    <cellStyle name="Обычный 2 2 3" xfId="72"/>
    <cellStyle name="Обычный 2 3" xfId="73"/>
    <cellStyle name="Обычный 3" xfId="74"/>
    <cellStyle name="Обычный 3 2" xfId="75"/>
    <cellStyle name="Обычный 4" xfId="76"/>
    <cellStyle name="Обычный 4 2" xfId="77"/>
    <cellStyle name="Обычный 4 3" xfId="78"/>
    <cellStyle name="Обычный 4 4" xfId="79"/>
    <cellStyle name="Обычный 4 5" xfId="80"/>
    <cellStyle name="Обычный 5" xfId="81"/>
    <cellStyle name="Обычный 5 2" xfId="82"/>
    <cellStyle name="Обычный 6" xfId="83"/>
    <cellStyle name="Обычный 9_РЕЕСТР для компаний группы" xfId="84"/>
    <cellStyle name="Параметр" xfId="85"/>
    <cellStyle name="ПеременныеСметы" xfId="86"/>
    <cellStyle name="Плохой 2" xfId="87"/>
    <cellStyle name="Плохой 3" xfId="88"/>
    <cellStyle name="Пояснение 2" xfId="89"/>
    <cellStyle name="Примечание" xfId="2" builtinId="10"/>
    <cellStyle name="Примечание 2" xfId="90"/>
    <cellStyle name="Примечание 3" xfId="91"/>
    <cellStyle name="Процентный 2" xfId="92"/>
    <cellStyle name="Процентный 3" xfId="93"/>
    <cellStyle name="Процентный 4" xfId="94"/>
    <cellStyle name="РесСмета" xfId="95"/>
    <cellStyle name="СводкаСтоимРаб" xfId="96"/>
    <cellStyle name="СводРасч" xfId="97"/>
    <cellStyle name="Связанная ячейка 2" xfId="98"/>
    <cellStyle name="Текст предупреждения 2" xfId="99"/>
    <cellStyle name="Титул" xfId="100"/>
    <cellStyle name="Титул 2" xfId="101"/>
    <cellStyle name="Финансовый 2" xfId="102"/>
    <cellStyle name="Финансовый 3" xfId="103"/>
    <cellStyle name="ФормулаВБ_Мониторинг инвестиций" xfId="104"/>
    <cellStyle name="Хвост" xfId="105"/>
    <cellStyle name="Хороший 2" xfId="106"/>
    <cellStyle name="Экспертиза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.smirnova\AppData\Roaming\Microsoft\Excel\&#1052;&#1054;&#1053;&#1048;&#1058;&#1054;&#1056;&#1048;&#1053;&#1043;_&#1048;&#1055;\&#1060;&#1040;&#1050;&#1058;_4_&#1082;&#1074;&#1072;&#1088;&#1090;&#1072;&#1083;_2016\&#1050;&#1040;&#1051;&#1059;&#1043;&#1040;\INV.WATER.VO.Q4.2016(v1.0)%20&#1050;&#1072;&#1083;&#1091;&#1075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6;&#1077;&#1077;&#1089;&#1090;&#1088;&#1099;%202010\&#1048;&#1102;&#1085;&#1100;\&#1056;&#1045;&#1045;&#1057;&#1058;&#1056;%20&#1076;&#1083;&#1103;%20&#1082;&#1086;&#1084;&#1087;&#1072;&#1085;&#1080;&#1081;%20&#1075;&#1088;&#1091;&#1087;&#1087;&#1099;_&#1080;&#1102;&#1085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6;&#1077;&#1077;&#1089;&#1090;&#1088;&#1099;%202010\&#1052;&#1072;&#1081;\&#1056;&#1045;&#1045;&#1057;&#1058;&#1056;%20&#1076;&#1083;&#1103;%20&#1082;&#1086;&#1084;&#1087;&#1072;&#1085;&#1080;&#1081;%20&#1075;&#1088;&#1091;&#1087;&#1087;&#109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8;&#1053;&#1042;&#1045;&#1057;&#1058;&#1055;&#1056;&#1054;&#1045;&#1050;&#1058;&#1067;\&#1048;&#1055;%20&#1050;&#1072;&#1083;&#1091;&#1075;&#1072;\&#1055;&#1088;&#1080;&#1083;&#1086;&#1078;&#1077;&#1085;&#1080;&#1077;%201%20&#1082;%20&#1048;&#1055;%20&#1050;&#1072;&#1083;&#1091;&#1075;&#1072;%202024-2028%2027.02.23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ИП"/>
      <sheetName val="Комментарии"/>
      <sheetName val="Проверка"/>
      <sheetName val="et_union"/>
      <sheetName val="TEHSHEET"/>
      <sheetName val="modFill"/>
      <sheetName val="modProv"/>
      <sheetName val="modList00"/>
      <sheetName val="modReestr"/>
      <sheetName val="modfrmReestr"/>
      <sheetName val="AllSheetsInThisWorkbook"/>
      <sheetName val="modInstruction"/>
      <sheetName val="modUpdTemplMain"/>
      <sheetName val="modfrmCheckUpdates"/>
      <sheetName val="modfrmDateChoose"/>
      <sheetName val="modfrmRegion"/>
      <sheetName val="REESTR_MO"/>
      <sheetName val="REESTR_ORG"/>
      <sheetName val="modClassifierValidate"/>
      <sheetName val="modHyp"/>
      <sheetName val="modList01"/>
      <sheetName val="modListComm"/>
      <sheetName val="modInfo"/>
      <sheetName val="INV.WATER.VO.Q4.2016(v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V2" t="str">
            <v>Инвестиционная программа Государственного предприятия Калужской области "Калугаоблводоканал" по развитию систем водоснабжения и водоотведения муниципального образования "Город Калуга" на 2014-2018 гг.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и-банки"/>
      <sheetName val="статьи бюджета"/>
      <sheetName val="контрагенты"/>
      <sheetName val="БДДС ГО..КРС"/>
      <sheetName val="БДДС КРС..ЧЛБ"/>
      <sheetName val="бюджет-факт"/>
      <sheetName val="01062010"/>
      <sheetName val="02062010"/>
      <sheetName val="26052010"/>
      <sheetName val="27052010"/>
      <sheetName val="28052010"/>
      <sheetName val="31052010 "/>
      <sheetName val="03062010г"/>
      <sheetName val="04062010"/>
      <sheetName val="07062010"/>
      <sheetName val="09062010"/>
      <sheetName val="10062010"/>
      <sheetName val="11062010"/>
      <sheetName val="15062010"/>
      <sheetName val="17062010"/>
      <sheetName val="18062010"/>
      <sheetName val="21062010"/>
      <sheetName val="22062010"/>
      <sheetName val="23062010"/>
      <sheetName val="25062010"/>
      <sheetName val="28062010"/>
      <sheetName val="29062010"/>
      <sheetName val="30062010"/>
      <sheetName val="..."/>
      <sheetName val="последнее число месяца"/>
      <sheetName val="Лист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и-банки"/>
      <sheetName val="статьи бюджета"/>
      <sheetName val="контрагенты"/>
      <sheetName val="БДДС ГО..КРС"/>
      <sheetName val="БДДС КРС..ЧЛБ"/>
      <sheetName val="бюджет-факт"/>
      <sheetName val="13052010"/>
      <sheetName val="14052010 "/>
      <sheetName val="04052010"/>
      <sheetName val="15042010"/>
      <sheetName val="16042010 "/>
      <sheetName val="05052010"/>
      <sheetName val="06052010"/>
      <sheetName val="11052010"/>
      <sheetName val="17052010"/>
      <sheetName val="18052010"/>
      <sheetName val="19052010"/>
      <sheetName val="20052010"/>
      <sheetName val="21052010"/>
      <sheetName val="26052010"/>
      <sheetName val="27052010"/>
      <sheetName val="28052010"/>
      <sheetName val=" число"/>
      <sheetName val="..."/>
      <sheetName val="последнее число месяца"/>
      <sheetName val="Лист1"/>
      <sheetName val="31052010 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1 Перечень по подключению"/>
      <sheetName val="Заявители до 40 куб."/>
      <sheetName val="Пр.3 Мероп по строительству"/>
      <sheetName val="Реконструкция ВОДА"/>
      <sheetName val="Реконструкция КАНАЛ"/>
      <sheetName val="Строительство"/>
      <sheetName val="Пр.4 Мероприятия по ГО и ЧС"/>
      <sheetName val="Пр 5.Мер-я по кап.влож.в ОС "/>
      <sheetName val="расчет тарифа"/>
      <sheetName val="Мероприятия_и_источники"/>
      <sheetName val="Прил._2_План_ввода_объект."/>
      <sheetName val="Приложение_1_Ввод_мощностей"/>
      <sheetName val="Ист-ки_в_текст"/>
      <sheetName val="Минскстрой_Малиновка-2"/>
      <sheetName val="Белорус.дом"/>
      <sheetName val="УКС_Онкоцентр"/>
      <sheetName val="ЗАО СК Правый берег, квартал №5"/>
      <sheetName val="АО_ЦентрСпецСтрой"/>
      <sheetName val="Индустриальный парк Грабцево"/>
      <sheetName val="Корпорация развития КО Грабцево"/>
      <sheetName val="КалугаЭлитДевелопмент"/>
      <sheetName val="ООО «Минскстройэкспорт»Драйвер"/>
      <sheetName val="КОШЕЛЕВ"/>
      <sheetName val="Комета"/>
      <sheetName val="УКС_ПОЛИКЛИНИКА"/>
      <sheetName val="Прошкола"/>
      <sheetName val="Калугагазстрой ул. Ермоловская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4">
          <cell r="D4" t="str">
            <v xml:space="preserve">Наименование и местонахождение объекта капитального строительства </v>
          </cell>
          <cell r="E4" t="str">
            <v>Абонент объекта капитального строительства</v>
          </cell>
          <cell r="F4" t="str">
            <v>Нагрузка, куб. м. в сутки</v>
          </cell>
          <cell r="W4" t="str">
            <v>Источник финансирования</v>
          </cell>
        </row>
        <row r="220">
          <cell r="M220">
            <v>0</v>
          </cell>
        </row>
        <row r="457">
          <cell r="M457" t="e">
            <v>#REF!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tabSelected="1" view="pageBreakPreview" topLeftCell="A8" zoomScale="60" zoomScaleNormal="75" workbookViewId="0">
      <selection activeCell="D20" sqref="D20"/>
    </sheetView>
  </sheetViews>
  <sheetFormatPr defaultRowHeight="15.75" outlineLevelRow="1" outlineLevelCol="2" x14ac:dyDescent="0.25"/>
  <cols>
    <col min="1" max="1" width="14.42578125" style="4" bestFit="1" customWidth="1"/>
    <col min="2" max="2" width="203.28515625" style="5" customWidth="1"/>
    <col min="3" max="3" width="15.5703125" style="6" customWidth="1"/>
    <col min="4" max="4" width="74.7109375" style="7" customWidth="1"/>
    <col min="5" max="5" width="46.85546875" style="12" customWidth="1"/>
    <col min="6" max="6" width="19.85546875" style="9" customWidth="1"/>
    <col min="7" max="7" width="16.85546875" style="18" hidden="1" customWidth="1" outlineLevel="2"/>
    <col min="8" max="8" width="17" style="18" hidden="1" customWidth="1" outlineLevel="2"/>
    <col min="9" max="9" width="16.85546875" style="18" hidden="1" customWidth="1" outlineLevel="2"/>
    <col min="10" max="10" width="15.85546875" style="18" hidden="1" customWidth="1" outlineLevel="2"/>
    <col min="11" max="11" width="16.140625" style="18" hidden="1" customWidth="1" outlineLevel="2"/>
    <col min="12" max="12" width="20.140625" style="19" hidden="1" customWidth="1" outlineLevel="1"/>
    <col min="13" max="13" width="23.42578125" style="7" hidden="1" customWidth="1" collapsed="1"/>
    <col min="14" max="14" width="18.7109375" style="88" customWidth="1"/>
    <col min="15" max="15" width="27.5703125" style="88" customWidth="1"/>
    <col min="16" max="16" width="13.28515625" style="5" bestFit="1" customWidth="1"/>
    <col min="17" max="18" width="10.140625" style="5" bestFit="1" customWidth="1"/>
    <col min="19" max="19" width="13.28515625" style="5" bestFit="1" customWidth="1"/>
    <col min="20" max="16384" width="9.140625" style="5"/>
  </cols>
  <sheetData>
    <row r="1" spans="1:18" hidden="1" outlineLevel="1" x14ac:dyDescent="0.25">
      <c r="E1" s="8" t="s">
        <v>86</v>
      </c>
      <c r="G1" s="10"/>
      <c r="H1" s="10"/>
      <c r="I1" s="10"/>
      <c r="J1" s="10"/>
      <c r="K1" s="10"/>
      <c r="L1" s="11"/>
    </row>
    <row r="2" spans="1:18" hidden="1" outlineLevel="1" x14ac:dyDescent="0.25">
      <c r="E2" s="5" t="s">
        <v>0</v>
      </c>
      <c r="F2" s="6"/>
      <c r="G2" s="10"/>
      <c r="H2" s="10"/>
      <c r="I2" s="10"/>
      <c r="J2" s="10"/>
      <c r="K2" s="10"/>
      <c r="L2" s="11"/>
    </row>
    <row r="3" spans="1:18" hidden="1" outlineLevel="1" x14ac:dyDescent="0.25">
      <c r="E3" s="5" t="s">
        <v>1</v>
      </c>
      <c r="F3" s="6"/>
      <c r="G3" s="10"/>
      <c r="H3" s="10"/>
      <c r="I3" s="10"/>
      <c r="J3" s="10"/>
      <c r="K3" s="10"/>
      <c r="L3" s="11"/>
    </row>
    <row r="4" spans="1:18" hidden="1" outlineLevel="1" x14ac:dyDescent="0.25">
      <c r="E4" s="5" t="s">
        <v>2</v>
      </c>
      <c r="F4" s="6"/>
      <c r="G4" s="10"/>
      <c r="H4" s="10"/>
      <c r="I4" s="10"/>
      <c r="J4" s="10"/>
      <c r="K4" s="10"/>
      <c r="L4" s="11"/>
    </row>
    <row r="5" spans="1:18" hidden="1" outlineLevel="1" x14ac:dyDescent="0.25">
      <c r="D5" s="5"/>
      <c r="E5" s="5" t="s">
        <v>3</v>
      </c>
      <c r="F5" s="6"/>
      <c r="G5" s="10"/>
      <c r="H5" s="10"/>
      <c r="I5" s="10"/>
      <c r="J5" s="10"/>
      <c r="K5" s="10"/>
      <c r="L5" s="11"/>
    </row>
    <row r="6" spans="1:18" hidden="1" outlineLevel="1" x14ac:dyDescent="0.25">
      <c r="E6" s="5" t="s">
        <v>4</v>
      </c>
      <c r="F6" s="6"/>
      <c r="G6" s="10"/>
      <c r="H6" s="10"/>
      <c r="I6" s="10"/>
      <c r="J6" s="10"/>
      <c r="K6" s="10"/>
      <c r="L6" s="11"/>
    </row>
    <row r="7" spans="1:18" hidden="1" collapsed="1" x14ac:dyDescent="0.25">
      <c r="G7" s="10"/>
      <c r="H7" s="10"/>
      <c r="I7" s="10"/>
      <c r="J7" s="10"/>
      <c r="K7" s="10"/>
      <c r="L7" s="11"/>
    </row>
    <row r="8" spans="1:18" ht="123.75" customHeight="1" x14ac:dyDescent="0.25">
      <c r="D8" s="98" t="s">
        <v>156</v>
      </c>
      <c r="E8" s="98"/>
      <c r="F8" s="98"/>
      <c r="G8" s="97"/>
      <c r="H8" s="97"/>
      <c r="I8" s="97"/>
      <c r="J8" s="97"/>
      <c r="K8" s="97"/>
      <c r="L8" s="97"/>
    </row>
    <row r="9" spans="1:18" ht="36" customHeight="1" thickBot="1" x14ac:dyDescent="0.3">
      <c r="A9" s="13" t="s">
        <v>143</v>
      </c>
      <c r="B9" s="13"/>
      <c r="C9" s="13"/>
      <c r="D9" s="13"/>
      <c r="E9" s="13"/>
      <c r="F9" s="13"/>
      <c r="G9" s="14"/>
      <c r="H9" s="14"/>
      <c r="I9" s="14"/>
      <c r="J9" s="14"/>
      <c r="K9" s="14"/>
      <c r="L9" s="15"/>
      <c r="M9" s="16"/>
    </row>
    <row r="10" spans="1:18" ht="16.5" thickTop="1" x14ac:dyDescent="0.25">
      <c r="E10" s="17"/>
      <c r="G10" s="18" t="s">
        <v>5</v>
      </c>
    </row>
    <row r="11" spans="1:18" s="28" customFormat="1" ht="31.5" x14ac:dyDescent="0.25">
      <c r="A11" s="20" t="s">
        <v>6</v>
      </c>
      <c r="B11" s="21" t="s">
        <v>7</v>
      </c>
      <c r="C11" s="22" t="s">
        <v>8</v>
      </c>
      <c r="D11" s="21" t="str">
        <f>[4]Мероприятия_и_источники!D4</f>
        <v xml:space="preserve">Наименование и местонахождение объекта капитального строительства </v>
      </c>
      <c r="E11" s="21" t="str">
        <f>[4]Мероприятия_и_источники!E4</f>
        <v>Абонент объекта капитального строительства</v>
      </c>
      <c r="F11" s="23" t="str">
        <f>[4]Мероприятия_и_источники!F4</f>
        <v>Нагрузка, куб. м. в сутки</v>
      </c>
      <c r="G11" s="24" t="s">
        <v>9</v>
      </c>
      <c r="H11" s="25" t="s">
        <v>10</v>
      </c>
      <c r="I11" s="25" t="s">
        <v>11</v>
      </c>
      <c r="J11" s="25" t="s">
        <v>12</v>
      </c>
      <c r="K11" s="25" t="s">
        <v>13</v>
      </c>
      <c r="L11" s="26" t="s">
        <v>14</v>
      </c>
      <c r="M11" s="27" t="str">
        <f>[4]Мероприятия_и_источники!W4</f>
        <v>Источник финансирования</v>
      </c>
      <c r="N11" s="89"/>
      <c r="O11" s="89"/>
    </row>
    <row r="12" spans="1:18" s="28" customFormat="1" x14ac:dyDescent="0.25">
      <c r="A12" s="20"/>
      <c r="B12" s="27" t="s">
        <v>15</v>
      </c>
      <c r="C12" s="22"/>
      <c r="D12" s="21"/>
      <c r="E12" s="21"/>
      <c r="F12" s="23"/>
      <c r="G12" s="24"/>
      <c r="H12" s="25"/>
      <c r="I12" s="25"/>
      <c r="J12" s="25"/>
      <c r="K12" s="25"/>
      <c r="L12" s="26"/>
      <c r="M12" s="27"/>
      <c r="N12" s="89"/>
      <c r="O12" s="89"/>
    </row>
    <row r="13" spans="1:18" s="28" customFormat="1" x14ac:dyDescent="0.25">
      <c r="A13" s="20" t="s">
        <v>16</v>
      </c>
      <c r="B13" s="102" t="s">
        <v>17</v>
      </c>
      <c r="C13" s="102"/>
      <c r="D13" s="102"/>
      <c r="E13" s="102"/>
      <c r="F13" s="102"/>
      <c r="G13" s="24"/>
      <c r="H13" s="25"/>
      <c r="I13" s="25"/>
      <c r="J13" s="25"/>
      <c r="K13" s="25"/>
      <c r="L13" s="26"/>
      <c r="M13" s="27"/>
      <c r="N13" s="89"/>
      <c r="O13" s="89"/>
    </row>
    <row r="14" spans="1:18" s="13" customFormat="1" x14ac:dyDescent="0.25">
      <c r="A14" s="29" t="s">
        <v>49</v>
      </c>
      <c r="B14" s="30" t="s">
        <v>18</v>
      </c>
      <c r="C14" s="31"/>
      <c r="D14" s="32"/>
      <c r="E14" s="32"/>
      <c r="F14" s="31"/>
      <c r="G14" s="33">
        <f>SUM(G15:G18)</f>
        <v>0</v>
      </c>
      <c r="H14" s="34">
        <f>SUM(H15:H18)</f>
        <v>0</v>
      </c>
      <c r="I14" s="34">
        <f>SUM(I15:I18)</f>
        <v>0</v>
      </c>
      <c r="J14" s="34"/>
      <c r="K14" s="34">
        <f>SUM(K15:K18)</f>
        <v>0</v>
      </c>
      <c r="L14" s="35"/>
      <c r="M14" s="36">
        <f>SUM(M15:M17)</f>
        <v>0</v>
      </c>
      <c r="N14" s="90"/>
      <c r="O14" s="90"/>
      <c r="P14" s="37"/>
      <c r="Q14" s="37"/>
      <c r="R14" s="37"/>
    </row>
    <row r="15" spans="1:18" hidden="1" x14ac:dyDescent="0.25">
      <c r="A15" s="38" t="s">
        <v>50</v>
      </c>
      <c r="B15" s="39"/>
      <c r="C15" s="39"/>
      <c r="D15" s="39"/>
      <c r="E15" s="40"/>
      <c r="F15" s="41"/>
      <c r="G15" s="42"/>
      <c r="H15" s="41"/>
      <c r="I15" s="41"/>
      <c r="J15" s="41"/>
      <c r="K15" s="41"/>
      <c r="L15" s="43"/>
      <c r="M15" s="44"/>
      <c r="N15" s="91"/>
      <c r="O15" s="91"/>
    </row>
    <row r="16" spans="1:18" hidden="1" x14ac:dyDescent="0.25">
      <c r="A16" s="38" t="s">
        <v>51</v>
      </c>
      <c r="B16" s="40"/>
      <c r="C16" s="40"/>
      <c r="D16" s="40"/>
      <c r="E16" s="40"/>
      <c r="F16" s="41"/>
      <c r="G16" s="42"/>
      <c r="H16" s="41"/>
      <c r="I16" s="41"/>
      <c r="J16" s="41"/>
      <c r="K16" s="41"/>
      <c r="L16" s="43"/>
      <c r="M16" s="44"/>
      <c r="N16" s="91"/>
      <c r="O16" s="91"/>
    </row>
    <row r="17" spans="1:20" hidden="1" x14ac:dyDescent="0.25">
      <c r="A17" s="38" t="s">
        <v>52</v>
      </c>
      <c r="B17" s="40"/>
      <c r="C17" s="40"/>
      <c r="D17" s="40"/>
      <c r="E17" s="40"/>
      <c r="F17" s="41"/>
      <c r="G17" s="42"/>
      <c r="H17" s="41"/>
      <c r="I17" s="41"/>
      <c r="J17" s="41"/>
      <c r="K17" s="41"/>
      <c r="L17" s="43"/>
      <c r="M17" s="44"/>
      <c r="N17" s="91"/>
      <c r="O17" s="91"/>
    </row>
    <row r="18" spans="1:20" hidden="1" x14ac:dyDescent="0.25">
      <c r="A18" s="44" t="s">
        <v>53</v>
      </c>
      <c r="B18" s="40"/>
      <c r="C18" s="40"/>
      <c r="D18" s="40"/>
      <c r="E18" s="40"/>
      <c r="F18" s="40"/>
      <c r="G18" s="45"/>
      <c r="H18" s="46"/>
      <c r="I18" s="46"/>
      <c r="J18" s="46"/>
      <c r="K18" s="46"/>
      <c r="L18" s="43"/>
      <c r="M18" s="44"/>
      <c r="N18" s="91"/>
      <c r="O18" s="91"/>
    </row>
    <row r="19" spans="1:20" ht="54.75" customHeight="1" x14ac:dyDescent="0.25">
      <c r="A19" s="38" t="s">
        <v>81</v>
      </c>
      <c r="B19" s="40" t="s">
        <v>87</v>
      </c>
      <c r="C19" s="47">
        <v>32</v>
      </c>
      <c r="D19" s="40" t="s">
        <v>83</v>
      </c>
      <c r="E19" s="40" t="s">
        <v>142</v>
      </c>
      <c r="F19" s="1">
        <v>0.67500000000000004</v>
      </c>
      <c r="G19" s="45"/>
      <c r="H19" s="46"/>
      <c r="I19" s="46"/>
      <c r="J19" s="46"/>
      <c r="K19" s="46"/>
      <c r="L19" s="43" t="s">
        <v>144</v>
      </c>
      <c r="M19" s="44"/>
      <c r="N19" s="91"/>
      <c r="O19" s="91"/>
    </row>
    <row r="20" spans="1:20" ht="244.5" customHeight="1" x14ac:dyDescent="0.25">
      <c r="A20" s="38" t="s">
        <v>82</v>
      </c>
      <c r="B20" s="40" t="s">
        <v>141</v>
      </c>
      <c r="C20" s="47">
        <v>1050</v>
      </c>
      <c r="D20" s="40" t="s">
        <v>96</v>
      </c>
      <c r="E20" s="40" t="s">
        <v>138</v>
      </c>
      <c r="F20" s="1">
        <v>93.06</v>
      </c>
      <c r="G20" s="45"/>
      <c r="H20" s="46"/>
      <c r="I20" s="46"/>
      <c r="J20" s="46"/>
      <c r="K20" s="46"/>
      <c r="L20" s="43" t="s">
        <v>126</v>
      </c>
      <c r="M20" s="44"/>
      <c r="N20" s="92">
        <v>95.992999999999995</v>
      </c>
      <c r="O20" s="91"/>
    </row>
    <row r="21" spans="1:20" ht="47.25" x14ac:dyDescent="0.25">
      <c r="A21" s="38" t="s">
        <v>97</v>
      </c>
      <c r="B21" s="40" t="s">
        <v>139</v>
      </c>
      <c r="C21" s="47">
        <v>405</v>
      </c>
      <c r="D21" s="40" t="s">
        <v>124</v>
      </c>
      <c r="E21" s="40" t="s">
        <v>125</v>
      </c>
      <c r="F21" s="2">
        <v>117.63</v>
      </c>
      <c r="G21" s="45"/>
      <c r="H21" s="46"/>
      <c r="I21" s="46"/>
      <c r="J21" s="46"/>
      <c r="K21" s="46"/>
      <c r="L21" s="43" t="s">
        <v>126</v>
      </c>
      <c r="M21" s="44"/>
      <c r="N21" s="91"/>
      <c r="O21" s="91"/>
    </row>
    <row r="22" spans="1:20" s="13" customFormat="1" x14ac:dyDescent="0.25">
      <c r="A22" s="29" t="s">
        <v>54</v>
      </c>
      <c r="B22" s="30" t="s">
        <v>19</v>
      </c>
      <c r="C22" s="31"/>
      <c r="D22" s="31"/>
      <c r="E22" s="31"/>
      <c r="F22" s="34"/>
      <c r="G22" s="33"/>
      <c r="H22" s="34"/>
      <c r="I22" s="34"/>
      <c r="J22" s="34"/>
      <c r="K22" s="34"/>
      <c r="L22" s="35"/>
      <c r="M22" s="36" t="e">
        <f>SUM(#REF!)</f>
        <v>#REF!</v>
      </c>
      <c r="N22" s="90"/>
      <c r="O22" s="90"/>
    </row>
    <row r="23" spans="1:20" hidden="1" outlineLevel="1" x14ac:dyDescent="0.25">
      <c r="A23" s="38"/>
      <c r="B23" s="40"/>
      <c r="C23" s="40"/>
      <c r="D23" s="40"/>
      <c r="E23" s="40"/>
      <c r="F23" s="41"/>
      <c r="G23" s="42"/>
      <c r="H23" s="41"/>
      <c r="I23" s="41"/>
      <c r="J23" s="41"/>
      <c r="K23" s="41"/>
      <c r="L23" s="43"/>
      <c r="M23" s="44"/>
      <c r="N23" s="91"/>
      <c r="O23" s="91"/>
    </row>
    <row r="24" spans="1:20" hidden="1" outlineLevel="1" x14ac:dyDescent="0.25">
      <c r="A24" s="38"/>
      <c r="B24" s="40"/>
      <c r="C24" s="40"/>
      <c r="D24" s="40"/>
      <c r="E24" s="40"/>
      <c r="F24" s="41"/>
      <c r="G24" s="42"/>
      <c r="H24" s="41"/>
      <c r="I24" s="41"/>
      <c r="J24" s="41"/>
      <c r="K24" s="41"/>
      <c r="L24" s="43"/>
      <c r="M24" s="44"/>
      <c r="N24" s="91"/>
      <c r="O24" s="91"/>
    </row>
    <row r="25" spans="1:20" hidden="1" outlineLevel="1" x14ac:dyDescent="0.25">
      <c r="A25" s="38"/>
      <c r="B25" s="40"/>
      <c r="C25" s="40"/>
      <c r="D25" s="40"/>
      <c r="E25" s="40"/>
      <c r="F25" s="41"/>
      <c r="G25" s="42"/>
      <c r="H25" s="41"/>
      <c r="I25" s="41"/>
      <c r="J25" s="41"/>
      <c r="K25" s="41"/>
      <c r="L25" s="43"/>
      <c r="M25" s="44"/>
      <c r="N25" s="91"/>
      <c r="O25" s="91"/>
    </row>
    <row r="26" spans="1:20" s="13" customFormat="1" collapsed="1" x14ac:dyDescent="0.25">
      <c r="A26" s="29" t="s">
        <v>55</v>
      </c>
      <c r="B26" s="30" t="s">
        <v>20</v>
      </c>
      <c r="C26" s="31"/>
      <c r="D26" s="31"/>
      <c r="E26" s="31"/>
      <c r="F26" s="31"/>
      <c r="G26" s="33">
        <f>SUM(G27:G27)</f>
        <v>0</v>
      </c>
      <c r="H26" s="34">
        <f>SUM(H27:H27)</f>
        <v>0</v>
      </c>
      <c r="I26" s="34">
        <f>SUM(I27:I27)</f>
        <v>0</v>
      </c>
      <c r="J26" s="34">
        <f>SUM(J27:J27)</f>
        <v>0</v>
      </c>
      <c r="K26" s="34">
        <f>SUM(K27:K27)</f>
        <v>0</v>
      </c>
      <c r="L26" s="35"/>
      <c r="M26" s="36">
        <f>SUM(M27:M27)</f>
        <v>0</v>
      </c>
      <c r="N26" s="90"/>
      <c r="O26" s="90"/>
      <c r="P26" s="37"/>
      <c r="Q26" s="37"/>
      <c r="R26" s="37"/>
      <c r="S26" s="37"/>
      <c r="T26" s="37"/>
    </row>
    <row r="27" spans="1:20" hidden="1" outlineLevel="1" x14ac:dyDescent="0.25">
      <c r="A27" s="38"/>
      <c r="B27" s="40"/>
      <c r="C27" s="40"/>
      <c r="D27" s="40"/>
      <c r="E27" s="40"/>
      <c r="F27" s="40"/>
      <c r="G27" s="42"/>
      <c r="H27" s="41"/>
      <c r="I27" s="41"/>
      <c r="J27" s="41"/>
      <c r="K27" s="41"/>
      <c r="L27" s="43"/>
      <c r="M27" s="44"/>
      <c r="N27" s="91"/>
      <c r="O27" s="91"/>
    </row>
    <row r="28" spans="1:20" s="13" customFormat="1" collapsed="1" x14ac:dyDescent="0.25">
      <c r="A28" s="29" t="s">
        <v>56</v>
      </c>
      <c r="B28" s="30" t="s">
        <v>21</v>
      </c>
      <c r="C28" s="31">
        <v>0</v>
      </c>
      <c r="D28" s="48"/>
      <c r="E28" s="48"/>
      <c r="F28" s="31"/>
      <c r="G28" s="33"/>
      <c r="H28" s="34"/>
      <c r="I28" s="34"/>
      <c r="J28" s="34"/>
      <c r="K28" s="34"/>
      <c r="L28" s="35"/>
      <c r="M28" s="36"/>
      <c r="N28" s="90"/>
      <c r="O28" s="90"/>
    </row>
    <row r="29" spans="1:20" s="13" customFormat="1" x14ac:dyDescent="0.25">
      <c r="A29" s="29" t="s">
        <v>57</v>
      </c>
      <c r="B29" s="103" t="s">
        <v>58</v>
      </c>
      <c r="C29" s="104"/>
      <c r="D29" s="104"/>
      <c r="E29" s="104"/>
      <c r="F29" s="105"/>
      <c r="G29" s="49"/>
      <c r="H29" s="49"/>
      <c r="I29" s="49"/>
      <c r="J29" s="49"/>
      <c r="K29" s="49"/>
      <c r="L29" s="50"/>
      <c r="M29" s="36"/>
      <c r="N29" s="90"/>
      <c r="O29" s="90"/>
    </row>
    <row r="30" spans="1:20" s="13" customFormat="1" x14ac:dyDescent="0.25">
      <c r="A30" s="29" t="s">
        <v>59</v>
      </c>
      <c r="B30" s="30" t="s">
        <v>22</v>
      </c>
      <c r="C30" s="31"/>
      <c r="D30" s="31"/>
      <c r="E30" s="31"/>
      <c r="F30" s="34"/>
      <c r="G30" s="33"/>
      <c r="H30" s="34"/>
      <c r="I30" s="34"/>
      <c r="J30" s="34"/>
      <c r="K30" s="34"/>
      <c r="L30" s="35"/>
      <c r="M30" s="36"/>
      <c r="N30" s="90"/>
      <c r="O30" s="90"/>
    </row>
    <row r="31" spans="1:20" s="13" customFormat="1" ht="31.5" x14ac:dyDescent="0.25">
      <c r="A31" s="29" t="s">
        <v>60</v>
      </c>
      <c r="B31" s="30" t="s">
        <v>23</v>
      </c>
      <c r="C31" s="31"/>
      <c r="D31" s="31"/>
      <c r="E31" s="31"/>
      <c r="F31" s="34"/>
      <c r="G31" s="33"/>
      <c r="H31" s="34"/>
      <c r="I31" s="34"/>
      <c r="J31" s="34"/>
      <c r="K31" s="34"/>
      <c r="L31" s="35"/>
      <c r="M31" s="36"/>
      <c r="N31" s="93"/>
      <c r="O31" s="93"/>
    </row>
    <row r="32" spans="1:20" s="13" customFormat="1" hidden="1" outlineLevel="1" x14ac:dyDescent="0.25">
      <c r="A32" s="29"/>
      <c r="B32" s="30"/>
      <c r="C32" s="31"/>
      <c r="D32" s="31"/>
      <c r="E32" s="31"/>
      <c r="F32" s="34"/>
      <c r="G32" s="33"/>
      <c r="H32" s="34"/>
      <c r="I32" s="34"/>
      <c r="J32" s="34"/>
      <c r="K32" s="34"/>
      <c r="L32" s="35"/>
      <c r="M32" s="36"/>
      <c r="N32" s="93"/>
      <c r="O32" s="93"/>
    </row>
    <row r="33" spans="1:15" s="13" customFormat="1" hidden="1" outlineLevel="1" x14ac:dyDescent="0.25">
      <c r="A33" s="29"/>
      <c r="B33" s="30"/>
      <c r="C33" s="31"/>
      <c r="D33" s="31"/>
      <c r="E33" s="31"/>
      <c r="F33" s="34"/>
      <c r="G33" s="33"/>
      <c r="H33" s="34"/>
      <c r="I33" s="34"/>
      <c r="J33" s="34"/>
      <c r="K33" s="34"/>
      <c r="L33" s="35"/>
      <c r="M33" s="36"/>
      <c r="N33" s="93"/>
      <c r="O33" s="93"/>
    </row>
    <row r="34" spans="1:15" s="13" customFormat="1" collapsed="1" x14ac:dyDescent="0.25">
      <c r="A34" s="29" t="s">
        <v>61</v>
      </c>
      <c r="B34" s="103" t="s">
        <v>62</v>
      </c>
      <c r="C34" s="104"/>
      <c r="D34" s="104"/>
      <c r="E34" s="104"/>
      <c r="F34" s="105"/>
      <c r="G34" s="49"/>
      <c r="H34" s="49"/>
      <c r="I34" s="49"/>
      <c r="J34" s="49"/>
      <c r="K34" s="49"/>
      <c r="L34" s="50"/>
      <c r="M34" s="29">
        <f>[4]Мероприятия_и_источники!M220</f>
        <v>0</v>
      </c>
      <c r="N34" s="93"/>
      <c r="O34" s="93"/>
    </row>
    <row r="35" spans="1:15" s="13" customFormat="1" x14ac:dyDescent="0.25">
      <c r="A35" s="29" t="s">
        <v>63</v>
      </c>
      <c r="B35" s="30" t="s">
        <v>24</v>
      </c>
      <c r="C35" s="31"/>
      <c r="D35" s="31"/>
      <c r="E35" s="31"/>
      <c r="F35" s="34"/>
      <c r="G35" s="33"/>
      <c r="H35" s="34"/>
      <c r="I35" s="34"/>
      <c r="J35" s="34"/>
      <c r="K35" s="34"/>
      <c r="L35" s="35"/>
      <c r="M35" s="36"/>
      <c r="N35" s="93"/>
      <c r="O35" s="93"/>
    </row>
    <row r="36" spans="1:15" s="13" customFormat="1" hidden="1" outlineLevel="1" x14ac:dyDescent="0.25">
      <c r="A36" s="38" t="s">
        <v>64</v>
      </c>
      <c r="B36" s="30"/>
      <c r="C36" s="31"/>
      <c r="D36" s="31"/>
      <c r="E36" s="31"/>
      <c r="F36" s="34"/>
      <c r="G36" s="33"/>
      <c r="H36" s="34"/>
      <c r="I36" s="34"/>
      <c r="J36" s="34"/>
      <c r="K36" s="34"/>
      <c r="L36" s="35"/>
      <c r="M36" s="36"/>
      <c r="N36" s="93"/>
      <c r="O36" s="93"/>
    </row>
    <row r="37" spans="1:15" s="13" customFormat="1" hidden="1" outlineLevel="1" x14ac:dyDescent="0.25">
      <c r="A37" s="38" t="s">
        <v>65</v>
      </c>
      <c r="B37" s="30"/>
      <c r="C37" s="31"/>
      <c r="D37" s="31"/>
      <c r="E37" s="31"/>
      <c r="F37" s="34"/>
      <c r="G37" s="33"/>
      <c r="H37" s="34"/>
      <c r="I37" s="34"/>
      <c r="J37" s="34"/>
      <c r="K37" s="34"/>
      <c r="L37" s="35"/>
      <c r="M37" s="36"/>
      <c r="N37" s="93"/>
      <c r="O37" s="93"/>
    </row>
    <row r="38" spans="1:15" s="13" customFormat="1" hidden="1" outlineLevel="1" x14ac:dyDescent="0.25">
      <c r="A38" s="38" t="s">
        <v>66</v>
      </c>
      <c r="B38" s="30"/>
      <c r="C38" s="31"/>
      <c r="D38" s="31"/>
      <c r="E38" s="31"/>
      <c r="F38" s="34"/>
      <c r="G38" s="33"/>
      <c r="H38" s="34"/>
      <c r="I38" s="34"/>
      <c r="J38" s="34"/>
      <c r="K38" s="34"/>
      <c r="L38" s="35"/>
      <c r="M38" s="36"/>
      <c r="N38" s="93"/>
      <c r="O38" s="93"/>
    </row>
    <row r="39" spans="1:15" s="13" customFormat="1" hidden="1" outlineLevel="1" x14ac:dyDescent="0.25">
      <c r="A39" s="38" t="s">
        <v>67</v>
      </c>
      <c r="B39" s="30"/>
      <c r="C39" s="31"/>
      <c r="D39" s="31"/>
      <c r="E39" s="31"/>
      <c r="F39" s="34"/>
      <c r="G39" s="33"/>
      <c r="H39" s="34"/>
      <c r="I39" s="34"/>
      <c r="J39" s="34"/>
      <c r="K39" s="34"/>
      <c r="L39" s="35"/>
      <c r="M39" s="36"/>
      <c r="N39" s="93"/>
      <c r="O39" s="93"/>
    </row>
    <row r="40" spans="1:15" s="13" customFormat="1" ht="31.5" collapsed="1" x14ac:dyDescent="0.25">
      <c r="A40" s="29" t="s">
        <v>68</v>
      </c>
      <c r="B40" s="30" t="s">
        <v>25</v>
      </c>
      <c r="C40" s="31"/>
      <c r="D40" s="31"/>
      <c r="E40" s="31"/>
      <c r="F40" s="34"/>
      <c r="G40" s="33"/>
      <c r="H40" s="34"/>
      <c r="I40" s="34"/>
      <c r="J40" s="34"/>
      <c r="K40" s="34"/>
      <c r="L40" s="35"/>
      <c r="M40" s="36"/>
      <c r="N40" s="93"/>
      <c r="O40" s="93"/>
    </row>
    <row r="41" spans="1:15" s="13" customFormat="1" hidden="1" outlineLevel="1" x14ac:dyDescent="0.25">
      <c r="A41" s="38" t="s">
        <v>26</v>
      </c>
      <c r="B41" s="30"/>
      <c r="C41" s="31"/>
      <c r="D41" s="31"/>
      <c r="E41" s="31"/>
      <c r="F41" s="34"/>
      <c r="G41" s="33"/>
      <c r="H41" s="34"/>
      <c r="I41" s="34"/>
      <c r="J41" s="34"/>
      <c r="K41" s="34"/>
      <c r="L41" s="35"/>
      <c r="M41" s="36"/>
      <c r="N41" s="93"/>
      <c r="O41" s="93"/>
    </row>
    <row r="42" spans="1:15" s="13" customFormat="1" hidden="1" outlineLevel="1" x14ac:dyDescent="0.25">
      <c r="A42" s="38" t="s">
        <v>27</v>
      </c>
      <c r="B42" s="30"/>
      <c r="C42" s="31"/>
      <c r="D42" s="31"/>
      <c r="E42" s="31"/>
      <c r="F42" s="34"/>
      <c r="G42" s="33"/>
      <c r="H42" s="34"/>
      <c r="I42" s="34"/>
      <c r="J42" s="34"/>
      <c r="K42" s="34"/>
      <c r="L42" s="35"/>
      <c r="M42" s="36"/>
      <c r="N42" s="93"/>
      <c r="O42" s="93"/>
    </row>
    <row r="43" spans="1:15" s="13" customFormat="1" collapsed="1" x14ac:dyDescent="0.25">
      <c r="A43" s="29" t="s">
        <v>69</v>
      </c>
      <c r="B43" s="103" t="s">
        <v>28</v>
      </c>
      <c r="C43" s="104"/>
      <c r="D43" s="104"/>
      <c r="E43" s="104"/>
      <c r="F43" s="105"/>
      <c r="G43" s="49"/>
      <c r="H43" s="49"/>
      <c r="I43" s="49"/>
      <c r="J43" s="49"/>
      <c r="K43" s="49"/>
      <c r="L43" s="50"/>
      <c r="M43" s="36"/>
      <c r="N43" s="90"/>
      <c r="O43" s="90"/>
    </row>
    <row r="44" spans="1:15" x14ac:dyDescent="0.25">
      <c r="A44" s="29" t="s">
        <v>29</v>
      </c>
      <c r="B44" s="103" t="s">
        <v>30</v>
      </c>
      <c r="C44" s="104"/>
      <c r="D44" s="104"/>
      <c r="E44" s="104"/>
      <c r="F44" s="105"/>
      <c r="G44" s="49"/>
      <c r="H44" s="49"/>
      <c r="I44" s="49"/>
      <c r="J44" s="49"/>
      <c r="K44" s="49"/>
      <c r="L44" s="50"/>
      <c r="M44" s="51"/>
      <c r="N44" s="91"/>
      <c r="O44" s="91"/>
    </row>
    <row r="45" spans="1:15" x14ac:dyDescent="0.25">
      <c r="A45" s="29" t="s">
        <v>31</v>
      </c>
      <c r="B45" s="30" t="s">
        <v>32</v>
      </c>
      <c r="C45" s="30"/>
      <c r="D45" s="52"/>
      <c r="E45" s="31"/>
      <c r="F45" s="34"/>
      <c r="G45" s="53"/>
      <c r="H45" s="54"/>
      <c r="I45" s="54"/>
      <c r="J45" s="54"/>
      <c r="K45" s="54"/>
      <c r="L45" s="35"/>
      <c r="M45" s="51"/>
      <c r="N45" s="91"/>
      <c r="O45" s="91"/>
    </row>
    <row r="46" spans="1:15" x14ac:dyDescent="0.25">
      <c r="A46" s="29" t="s">
        <v>33</v>
      </c>
      <c r="B46" s="30" t="s">
        <v>34</v>
      </c>
      <c r="C46" s="30"/>
      <c r="D46" s="52"/>
      <c r="E46" s="31"/>
      <c r="F46" s="34"/>
      <c r="G46" s="53"/>
      <c r="H46" s="54"/>
      <c r="I46" s="54"/>
      <c r="J46" s="54"/>
      <c r="K46" s="54"/>
      <c r="L46" s="35"/>
      <c r="M46" s="51"/>
      <c r="N46" s="91"/>
      <c r="O46" s="91"/>
    </row>
    <row r="47" spans="1:15" x14ac:dyDescent="0.25">
      <c r="A47" s="55" t="s">
        <v>35</v>
      </c>
      <c r="B47" s="106" t="s">
        <v>36</v>
      </c>
      <c r="C47" s="107"/>
      <c r="D47" s="107"/>
      <c r="E47" s="107"/>
      <c r="F47" s="108"/>
      <c r="G47" s="56"/>
      <c r="H47" s="56"/>
      <c r="I47" s="56"/>
      <c r="J47" s="56"/>
      <c r="K47" s="56"/>
      <c r="L47" s="57"/>
      <c r="M47" s="51"/>
      <c r="N47" s="91"/>
      <c r="O47" s="91"/>
    </row>
    <row r="48" spans="1:15" x14ac:dyDescent="0.25">
      <c r="A48" s="38" t="s">
        <v>70</v>
      </c>
      <c r="B48" s="40" t="s">
        <v>105</v>
      </c>
      <c r="C48" s="47">
        <v>670</v>
      </c>
      <c r="D48" s="40" t="s">
        <v>101</v>
      </c>
      <c r="E48" s="40"/>
      <c r="F48" s="1"/>
      <c r="G48" s="45"/>
      <c r="H48" s="46"/>
      <c r="I48" s="46"/>
      <c r="J48" s="46"/>
      <c r="K48" s="46"/>
      <c r="L48" s="43" t="s">
        <v>126</v>
      </c>
      <c r="M48" s="44"/>
      <c r="N48" s="91"/>
      <c r="O48" s="91"/>
    </row>
    <row r="49" spans="1:21" x14ac:dyDescent="0.25">
      <c r="A49" s="38" t="s">
        <v>71</v>
      </c>
      <c r="B49" s="40" t="s">
        <v>106</v>
      </c>
      <c r="C49" s="47">
        <v>1240</v>
      </c>
      <c r="D49" s="40" t="s">
        <v>100</v>
      </c>
      <c r="E49" s="40"/>
      <c r="F49" s="1"/>
      <c r="G49" s="45"/>
      <c r="H49" s="46"/>
      <c r="I49" s="46"/>
      <c r="J49" s="46"/>
      <c r="K49" s="46"/>
      <c r="L49" s="43" t="s">
        <v>145</v>
      </c>
      <c r="M49" s="44"/>
      <c r="N49" s="91"/>
      <c r="O49" s="91"/>
    </row>
    <row r="50" spans="1:21" x14ac:dyDescent="0.25">
      <c r="A50" s="38" t="s">
        <v>72</v>
      </c>
      <c r="B50" s="40" t="s">
        <v>107</v>
      </c>
      <c r="C50" s="47">
        <v>500</v>
      </c>
      <c r="D50" s="40" t="s">
        <v>102</v>
      </c>
      <c r="E50" s="40"/>
      <c r="F50" s="1"/>
      <c r="G50" s="45"/>
      <c r="H50" s="46"/>
      <c r="I50" s="46"/>
      <c r="J50" s="46"/>
      <c r="K50" s="46"/>
      <c r="L50" s="43" t="s">
        <v>127</v>
      </c>
      <c r="M50" s="44"/>
      <c r="N50" s="91"/>
      <c r="O50" s="91"/>
    </row>
    <row r="51" spans="1:21" x14ac:dyDescent="0.25">
      <c r="A51" s="38" t="s">
        <v>73</v>
      </c>
      <c r="B51" s="40" t="s">
        <v>128</v>
      </c>
      <c r="C51" s="47" t="s">
        <v>129</v>
      </c>
      <c r="D51" s="40" t="s">
        <v>104</v>
      </c>
      <c r="E51" s="40"/>
      <c r="F51" s="1"/>
      <c r="G51" s="45"/>
      <c r="H51" s="46"/>
      <c r="I51" s="46"/>
      <c r="J51" s="46"/>
      <c r="K51" s="46"/>
      <c r="L51" s="43" t="s">
        <v>130</v>
      </c>
      <c r="M51" s="44"/>
      <c r="N51" s="91"/>
      <c r="O51" s="91"/>
    </row>
    <row r="52" spans="1:21" x14ac:dyDescent="0.25">
      <c r="A52" s="38" t="s">
        <v>118</v>
      </c>
      <c r="B52" s="40" t="s">
        <v>108</v>
      </c>
      <c r="C52" s="47">
        <v>518</v>
      </c>
      <c r="D52" s="40" t="s">
        <v>131</v>
      </c>
      <c r="E52" s="40"/>
      <c r="F52" s="1"/>
      <c r="G52" s="45"/>
      <c r="H52" s="46"/>
      <c r="I52" s="46"/>
      <c r="J52" s="46"/>
      <c r="K52" s="46"/>
      <c r="L52" s="43" t="s">
        <v>127</v>
      </c>
      <c r="M52" s="44"/>
      <c r="N52" s="91"/>
      <c r="O52" s="91"/>
    </row>
    <row r="53" spans="1:21" s="28" customFormat="1" x14ac:dyDescent="0.25">
      <c r="A53" s="20"/>
      <c r="B53" s="27" t="s">
        <v>37</v>
      </c>
      <c r="C53" s="58"/>
      <c r="D53" s="58"/>
      <c r="E53" s="58"/>
      <c r="F53" s="23"/>
      <c r="G53" s="59"/>
      <c r="H53" s="23"/>
      <c r="I53" s="23"/>
      <c r="J53" s="23"/>
      <c r="K53" s="23"/>
      <c r="L53" s="26"/>
      <c r="M53" s="60" t="e">
        <f>SUM(M55,M60,M66,M72,M75,M76,M80,M87,M90,M95,M96)</f>
        <v>#REF!</v>
      </c>
      <c r="N53" s="94"/>
      <c r="O53" s="94"/>
      <c r="P53" s="8"/>
    </row>
    <row r="54" spans="1:21" s="28" customFormat="1" x14ac:dyDescent="0.25">
      <c r="A54" s="21">
        <v>1</v>
      </c>
      <c r="B54" s="109" t="s">
        <v>74</v>
      </c>
      <c r="C54" s="110"/>
      <c r="D54" s="110"/>
      <c r="E54" s="110"/>
      <c r="F54" s="111"/>
      <c r="G54" s="61"/>
      <c r="H54" s="61"/>
      <c r="I54" s="61"/>
      <c r="J54" s="61"/>
      <c r="K54" s="61"/>
      <c r="L54" s="62"/>
      <c r="M54" s="20" t="e">
        <f>[4]Мероприятия_и_источники!M457</f>
        <v>#REF!</v>
      </c>
      <c r="N54" s="94"/>
      <c r="O54" s="94"/>
      <c r="P54" s="8"/>
    </row>
    <row r="55" spans="1:21" s="13" customFormat="1" x14ac:dyDescent="0.25">
      <c r="A55" s="29" t="s">
        <v>49</v>
      </c>
      <c r="B55" s="30" t="s">
        <v>38</v>
      </c>
      <c r="C55" s="31"/>
      <c r="D55" s="31"/>
      <c r="E55" s="31"/>
      <c r="F55" s="31"/>
      <c r="G55" s="33"/>
      <c r="H55" s="34"/>
      <c r="I55" s="34"/>
      <c r="J55" s="34"/>
      <c r="K55" s="34"/>
      <c r="L55" s="35"/>
      <c r="M55" s="36" t="e">
        <f>SUM(#REF!)</f>
        <v>#REF!</v>
      </c>
      <c r="N55" s="90"/>
      <c r="O55" s="90"/>
      <c r="P55" s="37"/>
      <c r="Q55" s="37"/>
      <c r="R55" s="37"/>
      <c r="S55" s="37"/>
      <c r="T55" s="37"/>
      <c r="U55" s="37"/>
    </row>
    <row r="56" spans="1:21" ht="47.25" x14ac:dyDescent="0.25">
      <c r="A56" s="38" t="s">
        <v>81</v>
      </c>
      <c r="B56" s="40" t="s">
        <v>85</v>
      </c>
      <c r="C56" s="63">
        <v>25</v>
      </c>
      <c r="D56" s="63" t="s">
        <v>83</v>
      </c>
      <c r="E56" s="63" t="s">
        <v>84</v>
      </c>
      <c r="F56" s="1">
        <f>0.675+0.096+63.87</f>
        <v>64.640999999999991</v>
      </c>
      <c r="G56" s="42"/>
      <c r="H56" s="41"/>
      <c r="I56" s="41"/>
      <c r="J56" s="41"/>
      <c r="K56" s="41"/>
      <c r="L56" s="64" t="s">
        <v>146</v>
      </c>
      <c r="M56" s="51"/>
      <c r="N56" s="91" t="s">
        <v>155</v>
      </c>
      <c r="O56" s="91"/>
      <c r="P56" s="65"/>
      <c r="Q56" s="65"/>
      <c r="R56" s="65"/>
      <c r="S56" s="65"/>
      <c r="T56" s="65"/>
      <c r="U56" s="65"/>
    </row>
    <row r="57" spans="1:21" s="74" customFormat="1" hidden="1" x14ac:dyDescent="0.25">
      <c r="A57" s="66"/>
      <c r="B57" s="67" t="s">
        <v>98</v>
      </c>
      <c r="C57" s="68">
        <v>2400</v>
      </c>
      <c r="D57" s="68" t="s">
        <v>101</v>
      </c>
      <c r="E57" s="68"/>
      <c r="F57" s="3"/>
      <c r="G57" s="69"/>
      <c r="H57" s="70"/>
      <c r="I57" s="70"/>
      <c r="J57" s="70"/>
      <c r="K57" s="70"/>
      <c r="L57" s="71"/>
      <c r="M57" s="72"/>
      <c r="N57" s="95"/>
      <c r="O57" s="95"/>
      <c r="P57" s="73"/>
      <c r="Q57" s="73"/>
      <c r="R57" s="73"/>
      <c r="S57" s="73"/>
      <c r="T57" s="73"/>
      <c r="U57" s="73"/>
    </row>
    <row r="58" spans="1:21" s="74" customFormat="1" hidden="1" x14ac:dyDescent="0.25">
      <c r="A58" s="66"/>
      <c r="B58" s="67" t="s">
        <v>99</v>
      </c>
      <c r="C58" s="68">
        <f>300+400+5</f>
        <v>705</v>
      </c>
      <c r="D58" s="68" t="s">
        <v>103</v>
      </c>
      <c r="E58" s="68"/>
      <c r="F58" s="3"/>
      <c r="G58" s="69"/>
      <c r="H58" s="70"/>
      <c r="I58" s="70"/>
      <c r="J58" s="70"/>
      <c r="K58" s="70"/>
      <c r="L58" s="71"/>
      <c r="M58" s="72"/>
      <c r="N58" s="95"/>
      <c r="O58" s="95"/>
      <c r="P58" s="73"/>
      <c r="Q58" s="73"/>
      <c r="R58" s="73"/>
      <c r="S58" s="73"/>
      <c r="T58" s="73"/>
      <c r="U58" s="73"/>
    </row>
    <row r="59" spans="1:21" ht="47.25" x14ac:dyDescent="0.25">
      <c r="A59" s="38" t="s">
        <v>82</v>
      </c>
      <c r="B59" s="40" t="s">
        <v>140</v>
      </c>
      <c r="C59" s="63">
        <v>280</v>
      </c>
      <c r="D59" s="40" t="s">
        <v>96</v>
      </c>
      <c r="E59" s="40" t="s">
        <v>138</v>
      </c>
      <c r="F59" s="1">
        <v>85.14</v>
      </c>
      <c r="G59" s="42"/>
      <c r="H59" s="41"/>
      <c r="I59" s="41"/>
      <c r="J59" s="41"/>
      <c r="K59" s="41"/>
      <c r="L59" s="43" t="s">
        <v>126</v>
      </c>
      <c r="M59" s="51"/>
      <c r="N59" s="91">
        <v>75.132999999999996</v>
      </c>
      <c r="O59" s="91"/>
      <c r="P59" s="65"/>
      <c r="Q59" s="65"/>
      <c r="R59" s="65"/>
      <c r="S59" s="65"/>
      <c r="T59" s="65"/>
      <c r="U59" s="65"/>
    </row>
    <row r="60" spans="1:21" s="13" customFormat="1" x14ac:dyDescent="0.25">
      <c r="A60" s="29" t="s">
        <v>54</v>
      </c>
      <c r="B60" s="30" t="s">
        <v>39</v>
      </c>
      <c r="C60" s="31"/>
      <c r="D60" s="31"/>
      <c r="E60" s="31"/>
      <c r="F60" s="34"/>
      <c r="G60" s="33"/>
      <c r="H60" s="34"/>
      <c r="I60" s="34"/>
      <c r="J60" s="34"/>
      <c r="K60" s="34"/>
      <c r="L60" s="35"/>
      <c r="M60" s="36"/>
      <c r="N60" s="90"/>
      <c r="O60" s="90"/>
    </row>
    <row r="61" spans="1:21" s="13" customFormat="1" hidden="1" outlineLevel="1" x14ac:dyDescent="0.25">
      <c r="A61" s="29"/>
      <c r="B61" s="30"/>
      <c r="C61" s="31"/>
      <c r="D61" s="31"/>
      <c r="E61" s="31"/>
      <c r="F61" s="34"/>
      <c r="G61" s="33"/>
      <c r="H61" s="34"/>
      <c r="I61" s="34"/>
      <c r="J61" s="34"/>
      <c r="K61" s="34"/>
      <c r="L61" s="35"/>
      <c r="M61" s="36"/>
      <c r="N61" s="90"/>
      <c r="O61" s="90"/>
    </row>
    <row r="62" spans="1:21" s="13" customFormat="1" hidden="1" outlineLevel="1" x14ac:dyDescent="0.25">
      <c r="A62" s="29"/>
      <c r="B62" s="30"/>
      <c r="C62" s="31"/>
      <c r="D62" s="31"/>
      <c r="E62" s="31"/>
      <c r="F62" s="34"/>
      <c r="G62" s="33"/>
      <c r="H62" s="34"/>
      <c r="I62" s="34"/>
      <c r="J62" s="34"/>
      <c r="K62" s="34"/>
      <c r="L62" s="35"/>
      <c r="M62" s="36"/>
      <c r="N62" s="90"/>
      <c r="O62" s="90"/>
    </row>
    <row r="63" spans="1:21" s="13" customFormat="1" hidden="1" outlineLevel="1" x14ac:dyDescent="0.25">
      <c r="A63" s="29"/>
      <c r="B63" s="30"/>
      <c r="C63" s="31"/>
      <c r="D63" s="31"/>
      <c r="E63" s="31"/>
      <c r="F63" s="34"/>
      <c r="G63" s="33"/>
      <c r="H63" s="34"/>
      <c r="I63" s="34"/>
      <c r="J63" s="34"/>
      <c r="K63" s="34"/>
      <c r="L63" s="35"/>
      <c r="M63" s="36"/>
      <c r="N63" s="90"/>
      <c r="O63" s="90"/>
    </row>
    <row r="64" spans="1:21" hidden="1" outlineLevel="1" x14ac:dyDescent="0.25">
      <c r="A64" s="38"/>
      <c r="B64" s="40"/>
      <c r="C64" s="63"/>
      <c r="D64" s="63"/>
      <c r="E64" s="63"/>
      <c r="F64" s="1"/>
      <c r="G64" s="42"/>
      <c r="H64" s="41"/>
      <c r="I64" s="41"/>
      <c r="J64" s="41"/>
      <c r="K64" s="41"/>
      <c r="L64" s="43"/>
      <c r="M64" s="51"/>
      <c r="N64" s="91"/>
      <c r="O64" s="91"/>
      <c r="P64" s="65"/>
      <c r="Q64" s="65"/>
      <c r="R64" s="65"/>
      <c r="S64" s="65"/>
      <c r="T64" s="65"/>
      <c r="U64" s="65"/>
    </row>
    <row r="65" spans="1:21" s="74" customFormat="1" hidden="1" outlineLevel="1" x14ac:dyDescent="0.25">
      <c r="A65" s="66"/>
      <c r="B65" s="67"/>
      <c r="C65" s="68"/>
      <c r="D65" s="68"/>
      <c r="E65" s="68"/>
      <c r="F65" s="3"/>
      <c r="G65" s="69"/>
      <c r="H65" s="70"/>
      <c r="I65" s="70"/>
      <c r="J65" s="70"/>
      <c r="K65" s="70"/>
      <c r="L65" s="71"/>
      <c r="M65" s="72"/>
      <c r="N65" s="95"/>
      <c r="O65" s="95"/>
      <c r="P65" s="73"/>
      <c r="Q65" s="73"/>
      <c r="R65" s="73"/>
      <c r="S65" s="73"/>
      <c r="T65" s="73"/>
      <c r="U65" s="73"/>
    </row>
    <row r="66" spans="1:21" s="13" customFormat="1" collapsed="1" x14ac:dyDescent="0.25">
      <c r="A66" s="29" t="s">
        <v>55</v>
      </c>
      <c r="B66" s="30" t="s">
        <v>40</v>
      </c>
      <c r="C66" s="31"/>
      <c r="D66" s="31">
        <v>0</v>
      </c>
      <c r="E66" s="31">
        <v>0</v>
      </c>
      <c r="F66" s="31"/>
      <c r="G66" s="33">
        <f>SUM(G67:G71)</f>
        <v>0</v>
      </c>
      <c r="H66" s="34">
        <f>SUM(H67:H71)</f>
        <v>0</v>
      </c>
      <c r="I66" s="34">
        <f>SUM(I67:I71)</f>
        <v>0</v>
      </c>
      <c r="J66" s="34"/>
      <c r="K66" s="34">
        <f>SUM(K67:K71)</f>
        <v>0</v>
      </c>
      <c r="L66" s="48">
        <f>F66+F55</f>
        <v>0</v>
      </c>
      <c r="M66" s="36">
        <f>SUM(M67:M71)</f>
        <v>0</v>
      </c>
      <c r="N66" s="90"/>
      <c r="O66" s="90"/>
      <c r="P66" s="37"/>
      <c r="Q66" s="37"/>
      <c r="R66" s="37"/>
      <c r="S66" s="37"/>
    </row>
    <row r="67" spans="1:21" hidden="1" outlineLevel="1" x14ac:dyDescent="0.25">
      <c r="A67" s="38"/>
      <c r="B67" s="38"/>
      <c r="C67" s="40"/>
      <c r="D67" s="38"/>
      <c r="E67" s="38"/>
      <c r="F67" s="40"/>
      <c r="G67" s="42"/>
      <c r="H67" s="41"/>
      <c r="I67" s="41"/>
      <c r="J67" s="41"/>
      <c r="K67" s="41"/>
      <c r="L67" s="43"/>
      <c r="M67" s="44"/>
    </row>
    <row r="68" spans="1:21" hidden="1" outlineLevel="1" x14ac:dyDescent="0.25">
      <c r="A68" s="38"/>
      <c r="B68" s="40"/>
      <c r="C68" s="40"/>
      <c r="D68" s="40"/>
      <c r="E68" s="40"/>
      <c r="F68" s="40"/>
      <c r="G68" s="42"/>
      <c r="H68" s="41"/>
      <c r="I68" s="41"/>
      <c r="J68" s="41"/>
      <c r="K68" s="41"/>
      <c r="L68" s="43"/>
      <c r="M68" s="44"/>
    </row>
    <row r="69" spans="1:21" hidden="1" outlineLevel="1" x14ac:dyDescent="0.25">
      <c r="A69" s="38"/>
      <c r="B69" s="40"/>
      <c r="C69" s="40"/>
      <c r="D69" s="40"/>
      <c r="E69" s="40"/>
      <c r="F69" s="41"/>
      <c r="G69" s="42"/>
      <c r="H69" s="41"/>
      <c r="I69" s="41"/>
      <c r="J69" s="41"/>
      <c r="K69" s="41"/>
      <c r="L69" s="43"/>
      <c r="M69" s="44"/>
    </row>
    <row r="70" spans="1:21" hidden="1" outlineLevel="1" x14ac:dyDescent="0.25">
      <c r="A70" s="38"/>
      <c r="B70" s="40"/>
      <c r="C70" s="40"/>
      <c r="D70" s="40"/>
      <c r="E70" s="40"/>
      <c r="F70" s="40"/>
      <c r="G70" s="42"/>
      <c r="H70" s="41"/>
      <c r="I70" s="41"/>
      <c r="J70" s="41"/>
      <c r="K70" s="41"/>
      <c r="L70" s="43"/>
      <c r="M70" s="44"/>
    </row>
    <row r="71" spans="1:21" hidden="1" outlineLevel="1" x14ac:dyDescent="0.25">
      <c r="A71" s="38"/>
      <c r="B71" s="40"/>
      <c r="C71" s="40"/>
      <c r="D71" s="40"/>
      <c r="E71" s="40"/>
      <c r="F71" s="40"/>
      <c r="G71" s="42"/>
      <c r="H71" s="41"/>
      <c r="I71" s="41"/>
      <c r="J71" s="41"/>
      <c r="K71" s="41"/>
      <c r="L71" s="43"/>
      <c r="M71" s="44"/>
    </row>
    <row r="72" spans="1:21" s="13" customFormat="1" collapsed="1" x14ac:dyDescent="0.25">
      <c r="A72" s="29" t="s">
        <v>56</v>
      </c>
      <c r="B72" s="30" t="s">
        <v>41</v>
      </c>
      <c r="C72" s="31"/>
      <c r="D72" s="31"/>
      <c r="E72" s="31"/>
      <c r="F72" s="34"/>
      <c r="G72" s="33"/>
      <c r="H72" s="34"/>
      <c r="I72" s="34"/>
      <c r="J72" s="34"/>
      <c r="K72" s="34"/>
      <c r="L72" s="35"/>
      <c r="M72" s="36"/>
      <c r="N72" s="96"/>
      <c r="O72" s="96"/>
    </row>
    <row r="73" spans="1:21" hidden="1" outlineLevel="1" x14ac:dyDescent="0.25">
      <c r="A73" s="38"/>
      <c r="B73" s="38"/>
      <c r="C73" s="40"/>
      <c r="D73" s="40"/>
      <c r="E73" s="40"/>
      <c r="F73" s="40"/>
      <c r="G73" s="42"/>
      <c r="H73" s="41"/>
      <c r="I73" s="41"/>
      <c r="J73" s="41"/>
      <c r="K73" s="41"/>
      <c r="L73" s="43"/>
      <c r="M73" s="44"/>
    </row>
    <row r="74" spans="1:21" collapsed="1" x14ac:dyDescent="0.25">
      <c r="A74" s="29" t="s">
        <v>57</v>
      </c>
      <c r="B74" s="103" t="s">
        <v>75</v>
      </c>
      <c r="C74" s="104"/>
      <c r="D74" s="104"/>
      <c r="E74" s="104"/>
      <c r="F74" s="105"/>
      <c r="G74" s="49"/>
      <c r="H74" s="49"/>
      <c r="I74" s="49"/>
      <c r="J74" s="49"/>
      <c r="K74" s="49"/>
      <c r="L74" s="50"/>
      <c r="M74" s="44"/>
    </row>
    <row r="75" spans="1:21" s="13" customFormat="1" x14ac:dyDescent="0.25">
      <c r="A75" s="29" t="s">
        <v>59</v>
      </c>
      <c r="B75" s="30" t="s">
        <v>42</v>
      </c>
      <c r="C75" s="31"/>
      <c r="D75" s="31"/>
      <c r="E75" s="31"/>
      <c r="F75" s="34"/>
      <c r="G75" s="33"/>
      <c r="H75" s="34"/>
      <c r="I75" s="34"/>
      <c r="J75" s="34"/>
      <c r="K75" s="34"/>
      <c r="L75" s="35"/>
      <c r="M75" s="36"/>
      <c r="N75" s="96"/>
      <c r="O75" s="96"/>
    </row>
    <row r="76" spans="1:21" s="13" customFormat="1" ht="31.5" x14ac:dyDescent="0.25">
      <c r="A76" s="29" t="s">
        <v>60</v>
      </c>
      <c r="B76" s="30" t="s">
        <v>43</v>
      </c>
      <c r="C76" s="31"/>
      <c r="D76" s="31"/>
      <c r="E76" s="31"/>
      <c r="F76" s="34"/>
      <c r="G76" s="33"/>
      <c r="H76" s="34"/>
      <c r="I76" s="34"/>
      <c r="J76" s="34"/>
      <c r="K76" s="34"/>
      <c r="L76" s="35"/>
      <c r="M76" s="36"/>
      <c r="N76" s="96"/>
      <c r="O76" s="96"/>
    </row>
    <row r="77" spans="1:21" s="13" customFormat="1" ht="33.75" hidden="1" customHeight="1" outlineLevel="1" x14ac:dyDescent="0.25">
      <c r="A77" s="29"/>
      <c r="B77" s="30"/>
      <c r="C77" s="31"/>
      <c r="D77" s="31"/>
      <c r="E77" s="31"/>
      <c r="F77" s="34"/>
      <c r="G77" s="33"/>
      <c r="H77" s="34"/>
      <c r="I77" s="34"/>
      <c r="J77" s="34"/>
      <c r="K77" s="34"/>
      <c r="L77" s="35"/>
      <c r="M77" s="36"/>
      <c r="N77" s="96"/>
      <c r="O77" s="96"/>
    </row>
    <row r="78" spans="1:21" s="13" customFormat="1" hidden="1" outlineLevel="1" x14ac:dyDescent="0.25">
      <c r="A78" s="29"/>
      <c r="B78" s="30"/>
      <c r="C78" s="31"/>
      <c r="D78" s="31"/>
      <c r="E78" s="31"/>
      <c r="F78" s="34"/>
      <c r="G78" s="33"/>
      <c r="H78" s="34"/>
      <c r="I78" s="34"/>
      <c r="J78" s="34"/>
      <c r="K78" s="34"/>
      <c r="L78" s="35"/>
      <c r="M78" s="36"/>
      <c r="N78" s="96"/>
      <c r="O78" s="96"/>
    </row>
    <row r="79" spans="1:21" s="13" customFormat="1" collapsed="1" x14ac:dyDescent="0.25">
      <c r="A79" s="29" t="s">
        <v>61</v>
      </c>
      <c r="B79" s="103" t="s">
        <v>76</v>
      </c>
      <c r="C79" s="104"/>
      <c r="D79" s="104"/>
      <c r="E79" s="104"/>
      <c r="F79" s="105"/>
      <c r="G79" s="49"/>
      <c r="H79" s="49"/>
      <c r="I79" s="49"/>
      <c r="J79" s="49"/>
      <c r="K79" s="49"/>
      <c r="L79" s="50"/>
      <c r="M79" s="36"/>
      <c r="N79" s="96"/>
      <c r="O79" s="96"/>
    </row>
    <row r="80" spans="1:21" s="13" customFormat="1" x14ac:dyDescent="0.25">
      <c r="A80" s="29" t="s">
        <v>63</v>
      </c>
      <c r="B80" s="30" t="s">
        <v>44</v>
      </c>
      <c r="C80" s="31"/>
      <c r="D80" s="31"/>
      <c r="E80" s="31"/>
      <c r="F80" s="34"/>
      <c r="G80" s="33"/>
      <c r="H80" s="34"/>
      <c r="I80" s="34"/>
      <c r="J80" s="34"/>
      <c r="K80" s="34"/>
      <c r="L80" s="35"/>
      <c r="M80" s="36"/>
      <c r="N80" s="96"/>
      <c r="O80" s="96"/>
    </row>
    <row r="81" spans="1:15" s="13" customFormat="1" hidden="1" outlineLevel="1" x14ac:dyDescent="0.25">
      <c r="A81" s="29"/>
      <c r="B81" s="30"/>
      <c r="C81" s="31"/>
      <c r="D81" s="31"/>
      <c r="E81" s="31"/>
      <c r="F81" s="34"/>
      <c r="G81" s="33"/>
      <c r="H81" s="34"/>
      <c r="I81" s="34"/>
      <c r="J81" s="34"/>
      <c r="K81" s="34"/>
      <c r="L81" s="35"/>
      <c r="M81" s="36"/>
      <c r="N81" s="96"/>
      <c r="O81" s="96"/>
    </row>
    <row r="82" spans="1:15" s="13" customFormat="1" hidden="1" outlineLevel="1" x14ac:dyDescent="0.25">
      <c r="A82" s="29"/>
      <c r="B82" s="30"/>
      <c r="C82" s="31"/>
      <c r="D82" s="31"/>
      <c r="E82" s="31"/>
      <c r="F82" s="34"/>
      <c r="G82" s="33"/>
      <c r="H82" s="34"/>
      <c r="I82" s="34"/>
      <c r="J82" s="34"/>
      <c r="K82" s="34"/>
      <c r="L82" s="35"/>
      <c r="M82" s="36"/>
      <c r="N82" s="96"/>
      <c r="O82" s="96"/>
    </row>
    <row r="83" spans="1:15" s="13" customFormat="1" hidden="1" outlineLevel="1" x14ac:dyDescent="0.25">
      <c r="A83" s="29"/>
      <c r="B83" s="30"/>
      <c r="C83" s="31"/>
      <c r="D83" s="31"/>
      <c r="E83" s="31"/>
      <c r="F83" s="34"/>
      <c r="G83" s="33"/>
      <c r="H83" s="34"/>
      <c r="I83" s="34"/>
      <c r="J83" s="34"/>
      <c r="K83" s="34"/>
      <c r="L83" s="35"/>
      <c r="M83" s="36"/>
      <c r="N83" s="96"/>
      <c r="O83" s="96"/>
    </row>
    <row r="84" spans="1:15" s="13" customFormat="1" hidden="1" outlineLevel="1" x14ac:dyDescent="0.25">
      <c r="A84" s="29"/>
      <c r="B84" s="30"/>
      <c r="C84" s="31"/>
      <c r="D84" s="31"/>
      <c r="E84" s="31"/>
      <c r="F84" s="34"/>
      <c r="G84" s="33"/>
      <c r="H84" s="34"/>
      <c r="I84" s="34"/>
      <c r="J84" s="34"/>
      <c r="K84" s="34"/>
      <c r="L84" s="35"/>
      <c r="M84" s="36"/>
      <c r="N84" s="96"/>
      <c r="O84" s="96"/>
    </row>
    <row r="85" spans="1:15" s="13" customFormat="1" hidden="1" outlineLevel="1" x14ac:dyDescent="0.25">
      <c r="A85" s="29"/>
      <c r="B85" s="30"/>
      <c r="C85" s="31"/>
      <c r="D85" s="31"/>
      <c r="E85" s="31"/>
      <c r="F85" s="34"/>
      <c r="G85" s="33"/>
      <c r="H85" s="34"/>
      <c r="I85" s="34"/>
      <c r="J85" s="34"/>
      <c r="K85" s="34"/>
      <c r="L85" s="35"/>
      <c r="M85" s="36"/>
      <c r="N85" s="96"/>
      <c r="O85" s="96"/>
    </row>
    <row r="86" spans="1:15" s="13" customFormat="1" hidden="1" outlineLevel="1" x14ac:dyDescent="0.25">
      <c r="A86" s="29"/>
      <c r="B86" s="30"/>
      <c r="C86" s="31"/>
      <c r="D86" s="31"/>
      <c r="E86" s="31"/>
      <c r="F86" s="34"/>
      <c r="G86" s="33"/>
      <c r="H86" s="34"/>
      <c r="I86" s="34"/>
      <c r="J86" s="34"/>
      <c r="K86" s="34"/>
      <c r="L86" s="35"/>
      <c r="M86" s="36"/>
      <c r="N86" s="96"/>
      <c r="O86" s="96"/>
    </row>
    <row r="87" spans="1:15" s="13" customFormat="1" ht="31.5" collapsed="1" x14ac:dyDescent="0.25">
      <c r="A87" s="29" t="s">
        <v>68</v>
      </c>
      <c r="B87" s="30" t="s">
        <v>45</v>
      </c>
      <c r="C87" s="31"/>
      <c r="D87" s="31"/>
      <c r="E87" s="31"/>
      <c r="F87" s="34"/>
      <c r="G87" s="33"/>
      <c r="H87" s="34"/>
      <c r="I87" s="34"/>
      <c r="J87" s="34"/>
      <c r="K87" s="34"/>
      <c r="L87" s="35"/>
      <c r="M87" s="36"/>
      <c r="N87" s="96"/>
      <c r="O87" s="96"/>
    </row>
    <row r="88" spans="1:15" s="13" customFormat="1" hidden="1" outlineLevel="1" x14ac:dyDescent="0.25">
      <c r="A88" s="29"/>
      <c r="B88" s="30"/>
      <c r="C88" s="31"/>
      <c r="D88" s="31"/>
      <c r="E88" s="31"/>
      <c r="F88" s="34"/>
      <c r="G88" s="33"/>
      <c r="H88" s="34"/>
      <c r="I88" s="34"/>
      <c r="J88" s="34"/>
      <c r="K88" s="34"/>
      <c r="L88" s="35"/>
      <c r="M88" s="36"/>
      <c r="N88" s="96"/>
      <c r="O88" s="96"/>
    </row>
    <row r="89" spans="1:15" s="13" customFormat="1" hidden="1" outlineLevel="1" x14ac:dyDescent="0.25">
      <c r="A89" s="29"/>
      <c r="B89" s="30"/>
      <c r="C89" s="31"/>
      <c r="D89" s="31"/>
      <c r="E89" s="31"/>
      <c r="F89" s="34"/>
      <c r="G89" s="33"/>
      <c r="H89" s="34"/>
      <c r="I89" s="34"/>
      <c r="J89" s="34"/>
      <c r="K89" s="34"/>
      <c r="L89" s="35"/>
      <c r="M89" s="36"/>
      <c r="N89" s="96"/>
      <c r="O89" s="96"/>
    </row>
    <row r="90" spans="1:15" s="13" customFormat="1" collapsed="1" x14ac:dyDescent="0.25">
      <c r="A90" s="29" t="s">
        <v>69</v>
      </c>
      <c r="B90" s="103" t="s">
        <v>46</v>
      </c>
      <c r="C90" s="104"/>
      <c r="D90" s="104"/>
      <c r="E90" s="104"/>
      <c r="F90" s="105"/>
      <c r="G90" s="49"/>
      <c r="H90" s="49"/>
      <c r="I90" s="49"/>
      <c r="J90" s="49"/>
      <c r="K90" s="49"/>
      <c r="L90" s="50"/>
      <c r="M90" s="36"/>
      <c r="N90" s="96"/>
      <c r="O90" s="96"/>
    </row>
    <row r="91" spans="1:15" s="13" customFormat="1" hidden="1" outlineLevel="1" x14ac:dyDescent="0.25">
      <c r="A91" s="29"/>
      <c r="B91" s="52"/>
      <c r="C91" s="31"/>
      <c r="D91" s="31"/>
      <c r="E91" s="31"/>
      <c r="F91" s="34"/>
      <c r="G91" s="33"/>
      <c r="H91" s="34"/>
      <c r="I91" s="34"/>
      <c r="J91" s="34"/>
      <c r="K91" s="34"/>
      <c r="L91" s="35"/>
      <c r="M91" s="36"/>
      <c r="N91" s="96"/>
      <c r="O91" s="96"/>
    </row>
    <row r="92" spans="1:15" s="13" customFormat="1" hidden="1" outlineLevel="1" x14ac:dyDescent="0.25">
      <c r="A92" s="29"/>
      <c r="B92" s="52"/>
      <c r="C92" s="31"/>
      <c r="D92" s="31"/>
      <c r="E92" s="31"/>
      <c r="F92" s="34"/>
      <c r="G92" s="33"/>
      <c r="H92" s="34"/>
      <c r="I92" s="34"/>
      <c r="J92" s="34"/>
      <c r="K92" s="34"/>
      <c r="L92" s="35"/>
      <c r="M92" s="36"/>
      <c r="N92" s="96"/>
      <c r="O92" s="96"/>
    </row>
    <row r="93" spans="1:15" s="13" customFormat="1" hidden="1" outlineLevel="1" x14ac:dyDescent="0.25">
      <c r="A93" s="29"/>
      <c r="B93" s="52"/>
      <c r="C93" s="31"/>
      <c r="D93" s="31"/>
      <c r="E93" s="31"/>
      <c r="F93" s="34"/>
      <c r="G93" s="33"/>
      <c r="H93" s="34"/>
      <c r="I93" s="34"/>
      <c r="J93" s="34"/>
      <c r="K93" s="34"/>
      <c r="L93" s="35"/>
      <c r="M93" s="36"/>
      <c r="N93" s="96"/>
      <c r="O93" s="96"/>
    </row>
    <row r="94" spans="1:15" s="13" customFormat="1" collapsed="1" x14ac:dyDescent="0.25">
      <c r="A94" s="29" t="s">
        <v>77</v>
      </c>
      <c r="B94" s="103" t="s">
        <v>78</v>
      </c>
      <c r="C94" s="104"/>
      <c r="D94" s="104"/>
      <c r="E94" s="104"/>
      <c r="F94" s="105"/>
      <c r="G94" s="49"/>
      <c r="H94" s="49"/>
      <c r="I94" s="49"/>
      <c r="J94" s="49"/>
      <c r="K94" s="49"/>
      <c r="L94" s="50"/>
      <c r="M94" s="36"/>
      <c r="N94" s="96"/>
      <c r="O94" s="96"/>
    </row>
    <row r="95" spans="1:15" s="13" customFormat="1" x14ac:dyDescent="0.25">
      <c r="A95" s="29" t="s">
        <v>31</v>
      </c>
      <c r="B95" s="52" t="s">
        <v>47</v>
      </c>
      <c r="C95" s="31"/>
      <c r="D95" s="36"/>
      <c r="E95" s="36"/>
      <c r="F95" s="34"/>
      <c r="G95" s="33"/>
      <c r="H95" s="34"/>
      <c r="I95" s="34"/>
      <c r="J95" s="34"/>
      <c r="K95" s="34"/>
      <c r="L95" s="35"/>
      <c r="M95" s="36"/>
      <c r="N95" s="96"/>
      <c r="O95" s="96"/>
    </row>
    <row r="96" spans="1:15" s="13" customFormat="1" x14ac:dyDescent="0.25">
      <c r="A96" s="29" t="s">
        <v>33</v>
      </c>
      <c r="B96" s="52" t="s">
        <v>48</v>
      </c>
      <c r="C96" s="31"/>
      <c r="D96" s="36"/>
      <c r="E96" s="36"/>
      <c r="F96" s="34"/>
      <c r="G96" s="33"/>
      <c r="H96" s="34"/>
      <c r="I96" s="34"/>
      <c r="J96" s="34"/>
      <c r="K96" s="34"/>
      <c r="L96" s="35"/>
      <c r="M96" s="36"/>
      <c r="N96" s="96"/>
      <c r="O96" s="96"/>
    </row>
    <row r="97" spans="1:14" x14ac:dyDescent="0.25">
      <c r="A97" s="75" t="s">
        <v>79</v>
      </c>
      <c r="B97" s="99" t="s">
        <v>80</v>
      </c>
      <c r="C97" s="100"/>
      <c r="D97" s="100"/>
      <c r="E97" s="100"/>
      <c r="F97" s="101"/>
      <c r="G97" s="76"/>
      <c r="H97" s="76"/>
      <c r="I97" s="76"/>
      <c r="J97" s="76"/>
      <c r="K97" s="76"/>
      <c r="L97" s="77"/>
    </row>
    <row r="98" spans="1:14" ht="31.5" x14ac:dyDescent="0.25">
      <c r="A98" s="78" t="s">
        <v>70</v>
      </c>
      <c r="B98" s="40" t="s">
        <v>109</v>
      </c>
      <c r="C98" s="63">
        <f>1500*2</f>
        <v>3000</v>
      </c>
      <c r="D98" s="63" t="s">
        <v>132</v>
      </c>
      <c r="E98" s="79"/>
      <c r="F98" s="43"/>
      <c r="G98" s="79"/>
      <c r="H98" s="79"/>
      <c r="I98" s="79"/>
      <c r="J98" s="79"/>
      <c r="K98" s="79"/>
      <c r="L98" s="43" t="s">
        <v>147</v>
      </c>
      <c r="N98" s="43" t="s">
        <v>127</v>
      </c>
    </row>
    <row r="99" spans="1:14" x14ac:dyDescent="0.25">
      <c r="A99" s="78" t="s">
        <v>71</v>
      </c>
      <c r="B99" s="40" t="s">
        <v>110</v>
      </c>
      <c r="C99" s="63">
        <v>550</v>
      </c>
      <c r="D99" s="63" t="s">
        <v>88</v>
      </c>
      <c r="E99" s="80"/>
      <c r="F99" s="43"/>
      <c r="G99" s="79"/>
      <c r="H99" s="79"/>
      <c r="I99" s="79"/>
      <c r="J99" s="79"/>
      <c r="K99" s="79"/>
      <c r="L99" s="43" t="s">
        <v>148</v>
      </c>
      <c r="M99" s="81" t="e">
        <f>[4]Мероприятия_и_источники!M745</f>
        <v>#REF!</v>
      </c>
      <c r="N99" s="43" t="s">
        <v>126</v>
      </c>
    </row>
    <row r="100" spans="1:14" ht="20.25" customHeight="1" x14ac:dyDescent="0.25">
      <c r="A100" s="82" t="s">
        <v>72</v>
      </c>
      <c r="B100" s="40" t="s">
        <v>111</v>
      </c>
      <c r="C100" s="63">
        <v>1200</v>
      </c>
      <c r="D100" s="63" t="s">
        <v>95</v>
      </c>
      <c r="E100" s="83"/>
      <c r="F100" s="43"/>
      <c r="G100" s="84"/>
      <c r="H100" s="84"/>
      <c r="I100" s="84"/>
      <c r="J100" s="84"/>
      <c r="K100" s="84"/>
      <c r="L100" s="43" t="s">
        <v>149</v>
      </c>
      <c r="N100" s="43" t="s">
        <v>127</v>
      </c>
    </row>
    <row r="101" spans="1:14" x14ac:dyDescent="0.25">
      <c r="A101" s="85" t="s">
        <v>73</v>
      </c>
      <c r="B101" s="40" t="s">
        <v>112</v>
      </c>
      <c r="C101" s="63">
        <v>1000</v>
      </c>
      <c r="D101" s="63" t="s">
        <v>89</v>
      </c>
      <c r="E101" s="83"/>
      <c r="F101" s="43"/>
      <c r="G101" s="86"/>
      <c r="H101" s="86"/>
      <c r="I101" s="86"/>
      <c r="J101" s="86"/>
      <c r="K101" s="86"/>
      <c r="L101" s="43" t="s">
        <v>150</v>
      </c>
      <c r="N101" s="43" t="s">
        <v>127</v>
      </c>
    </row>
    <row r="102" spans="1:14" x14ac:dyDescent="0.25">
      <c r="A102" s="85" t="s">
        <v>118</v>
      </c>
      <c r="B102" s="40" t="s">
        <v>113</v>
      </c>
      <c r="C102" s="63">
        <v>1600</v>
      </c>
      <c r="D102" s="63" t="s">
        <v>90</v>
      </c>
      <c r="E102" s="83"/>
      <c r="F102" s="43"/>
      <c r="G102" s="86"/>
      <c r="H102" s="86"/>
      <c r="I102" s="86"/>
      <c r="J102" s="86"/>
      <c r="K102" s="86"/>
      <c r="L102" s="43" t="s">
        <v>151</v>
      </c>
      <c r="N102" s="43" t="s">
        <v>127</v>
      </c>
    </row>
    <row r="103" spans="1:14" x14ac:dyDescent="0.25">
      <c r="A103" s="85" t="s">
        <v>119</v>
      </c>
      <c r="B103" s="40" t="s">
        <v>114</v>
      </c>
      <c r="C103" s="63">
        <v>400</v>
      </c>
      <c r="D103" s="63" t="s">
        <v>91</v>
      </c>
      <c r="E103" s="83"/>
      <c r="F103" s="43"/>
      <c r="G103" s="86"/>
      <c r="H103" s="86"/>
      <c r="I103" s="86"/>
      <c r="J103" s="86"/>
      <c r="K103" s="86"/>
      <c r="L103" s="43" t="s">
        <v>145</v>
      </c>
      <c r="N103" s="43" t="s">
        <v>126</v>
      </c>
    </row>
    <row r="104" spans="1:14" x14ac:dyDescent="0.25">
      <c r="A104" s="85" t="s">
        <v>120</v>
      </c>
      <c r="B104" s="40" t="s">
        <v>115</v>
      </c>
      <c r="C104" s="63">
        <v>1000</v>
      </c>
      <c r="D104" s="63" t="s">
        <v>92</v>
      </c>
      <c r="E104" s="83"/>
      <c r="F104" s="43"/>
      <c r="G104" s="86"/>
      <c r="H104" s="86"/>
      <c r="I104" s="86"/>
      <c r="J104" s="86"/>
      <c r="K104" s="86"/>
      <c r="L104" s="43" t="s">
        <v>152</v>
      </c>
      <c r="N104" s="43" t="s">
        <v>127</v>
      </c>
    </row>
    <row r="105" spans="1:14" x14ac:dyDescent="0.25">
      <c r="A105" s="85" t="s">
        <v>121</v>
      </c>
      <c r="B105" s="40" t="s">
        <v>116</v>
      </c>
      <c r="C105" s="63">
        <v>600</v>
      </c>
      <c r="D105" s="63" t="s">
        <v>93</v>
      </c>
      <c r="E105" s="83"/>
      <c r="F105" s="43"/>
      <c r="G105" s="86"/>
      <c r="H105" s="86"/>
      <c r="I105" s="86"/>
      <c r="J105" s="86"/>
      <c r="K105" s="86"/>
      <c r="L105" s="43" t="s">
        <v>145</v>
      </c>
      <c r="N105" s="43" t="s">
        <v>126</v>
      </c>
    </row>
    <row r="106" spans="1:14" x14ac:dyDescent="0.25">
      <c r="A106" s="85" t="s">
        <v>122</v>
      </c>
      <c r="B106" s="40" t="s">
        <v>117</v>
      </c>
      <c r="C106" s="63">
        <v>600</v>
      </c>
      <c r="D106" s="63" t="s">
        <v>94</v>
      </c>
      <c r="E106" s="83"/>
      <c r="F106" s="43"/>
      <c r="G106" s="86"/>
      <c r="H106" s="86"/>
      <c r="I106" s="86"/>
      <c r="J106" s="86"/>
      <c r="K106" s="86"/>
      <c r="L106" s="43" t="s">
        <v>153</v>
      </c>
      <c r="N106" s="43" t="s">
        <v>127</v>
      </c>
    </row>
    <row r="107" spans="1:14" ht="31.5" x14ac:dyDescent="0.25">
      <c r="A107" s="85" t="s">
        <v>136</v>
      </c>
      <c r="B107" s="40" t="s">
        <v>133</v>
      </c>
      <c r="C107" s="87"/>
      <c r="D107" s="63" t="s">
        <v>134</v>
      </c>
      <c r="E107" s="83"/>
      <c r="F107" s="43"/>
      <c r="G107" s="86"/>
      <c r="H107" s="86"/>
      <c r="I107" s="86"/>
      <c r="J107" s="86"/>
      <c r="K107" s="86"/>
      <c r="L107" s="43" t="s">
        <v>154</v>
      </c>
      <c r="N107" s="43" t="s">
        <v>126</v>
      </c>
    </row>
    <row r="108" spans="1:14" x14ac:dyDescent="0.25">
      <c r="A108" s="85" t="s">
        <v>137</v>
      </c>
      <c r="B108" s="40" t="s">
        <v>135</v>
      </c>
      <c r="C108" s="63">
        <v>550</v>
      </c>
      <c r="D108" s="63" t="s">
        <v>123</v>
      </c>
      <c r="E108" s="83"/>
      <c r="F108" s="43"/>
      <c r="G108" s="86"/>
      <c r="H108" s="86"/>
      <c r="I108" s="86"/>
      <c r="J108" s="86"/>
      <c r="K108" s="86"/>
      <c r="L108" s="43" t="s">
        <v>148</v>
      </c>
      <c r="N108" s="43" t="s">
        <v>130</v>
      </c>
    </row>
  </sheetData>
  <mergeCells count="13">
    <mergeCell ref="D8:F8"/>
    <mergeCell ref="B97:F97"/>
    <mergeCell ref="B13:F13"/>
    <mergeCell ref="B29:F29"/>
    <mergeCell ref="B34:F34"/>
    <mergeCell ref="B43:F43"/>
    <mergeCell ref="B44:F44"/>
    <mergeCell ref="B47:F47"/>
    <mergeCell ref="B54:F54"/>
    <mergeCell ref="B74:F74"/>
    <mergeCell ref="B79:F79"/>
    <mergeCell ref="B90:F90"/>
    <mergeCell ref="B94:F94"/>
  </mergeCells>
  <printOptions horizontalCentered="1"/>
  <pageMargins left="0" right="0" top="0.39370078740157483" bottom="0.39370078740157483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Пр.3 Мероп по строительству</vt:lpstr>
      <vt:lpstr>'Пр.3 Мероп по строительству'!Заголовки_для_печати</vt:lpstr>
      <vt:lpstr>'Пр.3 Мероп по строительству'!Область_печати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Гришечкина Татьяна Михайловна</dc:creator>
  <cp:lastModifiedBy>Смирнова Наталья Юрьевна</cp:lastModifiedBy>
  <cp:lastPrinted>2025-01-10T10:18:36Z</cp:lastPrinted>
  <dcterms:created xsi:type="dcterms:W3CDTF">2023-03-10T09:22:14Z</dcterms:created>
  <dcterms:modified xsi:type="dcterms:W3CDTF">2025-01-10T10:18:38Z</dcterms:modified>
</cp:coreProperties>
</file>