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6" sheetId="7" r:id="rId1"/>
  </sheets>
  <calcPr calcId="124519"/>
</workbook>
</file>

<file path=xl/calcChain.xml><?xml version="1.0" encoding="utf-8"?>
<calcChain xmlns="http://schemas.openxmlformats.org/spreadsheetml/2006/main">
  <c r="H107" i="7"/>
  <c r="G106"/>
  <c r="H106" s="1"/>
  <c r="H104"/>
  <c r="H103"/>
  <c r="G102"/>
  <c r="H102" s="1"/>
  <c r="H100"/>
  <c r="G99"/>
  <c r="H99" s="1"/>
  <c r="G98"/>
  <c r="H98" s="1"/>
  <c r="H97"/>
  <c r="H96"/>
  <c r="H95"/>
  <c r="G95"/>
  <c r="H94"/>
  <c r="G93"/>
  <c r="H93" s="1"/>
  <c r="H91"/>
  <c r="G90"/>
  <c r="G89" s="1"/>
  <c r="H89" s="1"/>
  <c r="H88"/>
  <c r="G87"/>
  <c r="H87" s="1"/>
  <c r="H86"/>
  <c r="G85"/>
  <c r="H85" s="1"/>
  <c r="H84"/>
  <c r="G83"/>
  <c r="H83" s="1"/>
  <c r="H82"/>
  <c r="G81"/>
  <c r="F81"/>
  <c r="H81" s="1"/>
  <c r="H80"/>
  <c r="G79"/>
  <c r="H79" s="1"/>
  <c r="H78"/>
  <c r="G77"/>
  <c r="H77" s="1"/>
  <c r="H76"/>
  <c r="G75"/>
  <c r="H75" s="1"/>
  <c r="H74"/>
  <c r="G73"/>
  <c r="H73" s="1"/>
  <c r="H72"/>
  <c r="G71"/>
  <c r="H71" s="1"/>
  <c r="H70"/>
  <c r="G69"/>
  <c r="H69" s="1"/>
  <c r="H68"/>
  <c r="G67"/>
  <c r="H67" s="1"/>
  <c r="H66"/>
  <c r="G65"/>
  <c r="H65" s="1"/>
  <c r="H64"/>
  <c r="H63"/>
  <c r="G62"/>
  <c r="H62" s="1"/>
  <c r="H60"/>
  <c r="H59" s="1"/>
  <c r="H58" s="1"/>
  <c r="G59"/>
  <c r="G58"/>
  <c r="H56"/>
  <c r="G55"/>
  <c r="H55" s="1"/>
  <c r="H53"/>
  <c r="G52"/>
  <c r="H52" s="1"/>
  <c r="H51"/>
  <c r="H50"/>
  <c r="H49"/>
  <c r="G48"/>
  <c r="H48" s="1"/>
  <c r="H46"/>
  <c r="G45"/>
  <c r="H45" s="1"/>
  <c r="H44"/>
  <c r="G43"/>
  <c r="H43" s="1"/>
  <c r="H42"/>
  <c r="G41"/>
  <c r="H41" s="1"/>
  <c r="H40"/>
  <c r="H39"/>
  <c r="H38"/>
  <c r="H37"/>
  <c r="H36"/>
  <c r="G35"/>
  <c r="H35" s="1"/>
  <c r="H33"/>
  <c r="H32"/>
  <c r="G31"/>
  <c r="H31" s="1"/>
  <c r="G30"/>
  <c r="H30" s="1"/>
  <c r="H29"/>
  <c r="G28"/>
  <c r="H28" s="1"/>
  <c r="H27"/>
  <c r="H26"/>
  <c r="H25"/>
  <c r="G24"/>
  <c r="H24" s="1"/>
  <c r="H23"/>
  <c r="H22"/>
  <c r="G21"/>
  <c r="H21" s="1"/>
  <c r="H20"/>
  <c r="H19"/>
  <c r="G18"/>
  <c r="H18" s="1"/>
  <c r="H17"/>
  <c r="H16"/>
  <c r="H15"/>
  <c r="G14"/>
  <c r="H14" s="1"/>
  <c r="G13"/>
  <c r="H13" s="1"/>
  <c r="H12"/>
  <c r="H11"/>
  <c r="H10" s="1"/>
  <c r="G10"/>
  <c r="G54" l="1"/>
  <c r="H54" s="1"/>
  <c r="H90"/>
  <c r="H61"/>
  <c r="H57" s="1"/>
  <c r="G47"/>
  <c r="H47" s="1"/>
  <c r="G101"/>
  <c r="H101" s="1"/>
  <c r="G34"/>
  <c r="G61"/>
  <c r="G57" s="1"/>
  <c r="G92"/>
  <c r="H92" s="1"/>
  <c r="G105"/>
  <c r="H105" s="1"/>
  <c r="H34" l="1"/>
  <c r="H9" s="1"/>
  <c r="H108" s="1"/>
  <c r="G9"/>
  <c r="G108" s="1"/>
</calcChain>
</file>

<file path=xl/sharedStrings.xml><?xml version="1.0" encoding="utf-8"?>
<sst xmlns="http://schemas.openxmlformats.org/spreadsheetml/2006/main" count="429" uniqueCount="138">
  <si>
    <t>Наименование</t>
  </si>
  <si>
    <t>001</t>
  </si>
  <si>
    <t>244</t>
  </si>
  <si>
    <t>540</t>
  </si>
  <si>
    <t>51 0 01 00300</t>
  </si>
  <si>
    <t>51 0 01 00400</t>
  </si>
  <si>
    <t>51 0 01 00800</t>
  </si>
  <si>
    <t>51 0 01 00700</t>
  </si>
  <si>
    <t>51 0 01 00900</t>
  </si>
  <si>
    <t>99 9 00 51180</t>
  </si>
  <si>
    <t>10 0 01 00200</t>
  </si>
  <si>
    <t>48 0 01 00220</t>
  </si>
  <si>
    <t>48 0 01 00230</t>
  </si>
  <si>
    <t>51 0 01 00500</t>
  </si>
  <si>
    <t>03 1 01 00100</t>
  </si>
  <si>
    <t>13 1 01 01500</t>
  </si>
  <si>
    <t>360</t>
  </si>
  <si>
    <t>121</t>
  </si>
  <si>
    <t>129</t>
  </si>
  <si>
    <t>312</t>
  </si>
  <si>
    <t>0503</t>
  </si>
  <si>
    <t>51 0 01 00410</t>
  </si>
  <si>
    <t>51 0 01 00420</t>
  </si>
  <si>
    <t>10 0 01 00300</t>
  </si>
  <si>
    <t>48 0 01 00110</t>
  </si>
  <si>
    <t>48 0 01 00240</t>
  </si>
  <si>
    <t>24 1 03 01030</t>
  </si>
  <si>
    <t>853</t>
  </si>
  <si>
    <t>48 0 01 00210</t>
  </si>
  <si>
    <t>48 0 01 00120</t>
  </si>
  <si>
    <t>247</t>
  </si>
  <si>
    <t>48 2 01 03000</t>
  </si>
  <si>
    <t>24 1 03 01010</t>
  </si>
  <si>
    <t>Ведомство</t>
  </si>
  <si>
    <t>Подраздел</t>
  </si>
  <si>
    <t>Целевая статья</t>
  </si>
  <si>
    <t>Вид расхода</t>
  </si>
  <si>
    <t>Муниципальное образование сельского поселения " Деревня Манино"</t>
  </si>
  <si>
    <t>Утвержденная бюджетная роспись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</si>
  <si>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</si>
  <si>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</si>
  <si>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</si>
  <si>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</si>
  <si>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</si>
  <si>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</si>
  <si>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</si>
  <si>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</si>
  <si>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 xml:space="preserve">        Прочая закупка товаров, работ и услуг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</si>
  <si>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</si>
  <si>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</si>
  <si>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</si>
  <si>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</si>
  <si>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</si>
  <si>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Центральный аппарат (прочие работники)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</si>
  <si>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</si>
  <si>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</si>
  <si>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</si>
  <si>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</si>
  <si>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</si>
  <si>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</si>
  <si>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</si>
  <si>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</si>
  <si>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</si>
  <si>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</si>
  <si>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</si>
  <si>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</si>
  <si>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</si>
  <si>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</si>
  <si>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</si>
  <si>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</si>
  <si>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</si>
  <si>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 xml:space="preserve">      Проведение мероприятий по борьбе с борщевиком Сосновского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</si>
  <si>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</si>
  <si>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</si>
  <si>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</si>
  <si>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</si>
  <si>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</si>
  <si>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</si>
  <si>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 xml:space="preserve">    Другие вопросы в области национальной экономики</t>
  </si>
  <si>
    <t>0412</t>
  </si>
  <si>
    <t xml:space="preserve">      Содержание мест захоронения на территории сельских поселений Людиновского района</t>
  </si>
  <si>
    <t>ЖИЛИЩНО-КОММУНАЛЬНОЕ ХОЗЯЙСТВО</t>
  </si>
  <si>
    <t>0500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</si>
  <si>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</si>
  <si>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</si>
  <si>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</si>
  <si>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02 1 02 03000</t>
  </si>
  <si>
    <t xml:space="preserve">    Благоустройство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</si>
  <si>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</si>
  <si>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</si>
  <si>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и ремонт пешеходных дорожек, тротуаров, детских и спортивных площадок</t>
  </si>
  <si>
    <t xml:space="preserve">      Содержание в чистоте территории сельского поселения</t>
  </si>
  <si>
    <t xml:space="preserve">      Окашивание травы на территории сельского поселения</t>
  </si>
  <si>
    <t xml:space="preserve">      Спиливание и утилизация деревьев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</si>
  <si>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</si>
  <si>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</si>
  <si>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51 0 21 01400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</si>
  <si>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</si>
  <si>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</si>
  <si>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</si>
  <si>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</si>
  <si>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</si>
  <si>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</si>
  <si>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 xml:space="preserve">        Иные выплаты населению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</si>
  <si>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</si>
  <si>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</si>
  <si>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</si>
  <si>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</si>
  <si>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</si>
  <si>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03 0 04 01500</t>
  </si>
  <si>
    <t xml:space="preserve">        Иные межбюджетные трансферты</t>
  </si>
  <si>
    <t xml:space="preserve">    Другие вопросы в области физической культуры и спорта</t>
  </si>
  <si>
    <t>1105</t>
  </si>
  <si>
    <t xml:space="preserve">      Развитие физической культуры и спорта в сельских поселениях Людиновского района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</si>
  <si>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</si>
  <si>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</si>
  <si>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</si>
  <si>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</si>
  <si>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11 0 03 03300</t>
  </si>
  <si>
    <t>Итого</t>
  </si>
  <si>
    <t>Ликвидация несанкционированных свалок бытовых отходов на территории сельского поселения</t>
  </si>
  <si>
    <t>12 0 03 01000</t>
  </si>
  <si>
    <t>Установка, содержание и обслуживание контейнерных площадок</t>
  </si>
  <si>
    <t>12 0 04 01000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</si>
  <si>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</si>
  <si>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Уплата иных платежей</t>
  </si>
  <si>
    <t>51 0 21 00260</t>
  </si>
  <si>
    <t xml:space="preserve">     Благоустройство территории памятника «Скорбящая мать» по ул. Горчакова д. Манино Людиновский район</t>
  </si>
  <si>
    <t xml:space="preserve">     Благоустройство пешеходной зоны к СДК Манинское</t>
  </si>
  <si>
    <t>51 0 21 00270</t>
  </si>
  <si>
    <t>Роспись с изменениями</t>
  </si>
  <si>
    <t>Сумма изменения</t>
  </si>
  <si>
    <t>Приложение №6</t>
  </si>
  <si>
    <t>Распределение бюджетных ассигнований сельского поселения "Деревня Манино" по подразделам,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2024 год</t>
  </si>
  <si>
    <t>51 0 21 00280</t>
  </si>
  <si>
    <t>Устройство ограждения бесхозяйного имущества</t>
  </si>
  <si>
    <t>к   Решению Сельской Думы</t>
  </si>
  <si>
    <t xml:space="preserve">сельского поселения "Деревня Манино" от 05.12.2024г. № 39 "О внесении изменений в решение
Сельской Думы сельского поселения
«Деревня Манино» от 28.12.2023 г. № 63
«О бюджете сельского поселения
«Деревня Манино» на 2024 г. и плановый период
2025-2026 годы»
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</si>
</sst>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9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b/>
      <sz val="10"/>
      <color rgb="FF00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C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" fontId="2" fillId="0" borderId="0"/>
    <xf numFmtId="164" fontId="3" fillId="0" borderId="2" applyBorder="0">
      <alignment wrapText="1"/>
    </xf>
    <xf numFmtId="164" fontId="4" fillId="0" borderId="1">
      <alignment wrapText="1"/>
    </xf>
    <xf numFmtId="0" fontId="8" fillId="0" borderId="3">
      <alignment horizontal="center" vertical="center" wrapText="1"/>
    </xf>
    <xf numFmtId="0" fontId="9" fillId="0" borderId="4">
      <alignment horizontal="center" vertical="center" shrinkToFit="1"/>
    </xf>
    <xf numFmtId="0" fontId="9" fillId="0" borderId="4">
      <alignment horizontal="left" vertical="top" wrapText="1"/>
    </xf>
    <xf numFmtId="4" fontId="9" fillId="3" borderId="4">
      <alignment horizontal="right" vertical="top" shrinkToFit="1"/>
    </xf>
    <xf numFmtId="4" fontId="9" fillId="0" borderId="4">
      <alignment horizontal="right" vertical="top" shrinkToFit="1"/>
    </xf>
    <xf numFmtId="0" fontId="8" fillId="0" borderId="5">
      <alignment horizontal="left"/>
    </xf>
    <xf numFmtId="4" fontId="8" fillId="5" borderId="4">
      <alignment horizontal="right" vertical="top" shrinkToFit="1"/>
    </xf>
  </cellStyleXfs>
  <cellXfs count="28">
    <xf numFmtId="0" fontId="0" fillId="0" borderId="0" xfId="0"/>
    <xf numFmtId="0" fontId="0" fillId="0" borderId="6" xfId="0" applyBorder="1" applyAlignment="1">
      <alignment horizont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6" xfId="6" applyNumberFormat="1" applyBorder="1" applyProtection="1">
      <alignment horizontal="center" vertical="center" shrinkToFit="1"/>
    </xf>
    <xf numFmtId="0" fontId="10" fillId="2" borderId="6" xfId="7" quotePrefix="1" applyNumberFormat="1" applyFont="1" applyFill="1" applyBorder="1" applyProtection="1">
      <alignment horizontal="left" vertical="top" wrapText="1"/>
    </xf>
    <xf numFmtId="0" fontId="10" fillId="2" borderId="6" xfId="7" applyNumberFormat="1" applyFont="1" applyFill="1" applyBorder="1" applyProtection="1">
      <alignment horizontal="left" vertical="top" wrapText="1"/>
    </xf>
    <xf numFmtId="4" fontId="10" fillId="2" borderId="6" xfId="8" applyNumberFormat="1" applyFont="1" applyFill="1" applyBorder="1" applyProtection="1">
      <alignment horizontal="right" vertical="top" shrinkToFit="1"/>
    </xf>
    <xf numFmtId="0" fontId="10" fillId="4" borderId="6" xfId="7" quotePrefix="1" applyNumberFormat="1" applyFont="1" applyFill="1" applyBorder="1" applyProtection="1">
      <alignment horizontal="left" vertical="top" wrapText="1"/>
    </xf>
    <xf numFmtId="0" fontId="10" fillId="4" borderId="6" xfId="7" applyNumberFormat="1" applyFont="1" applyFill="1" applyBorder="1" applyProtection="1">
      <alignment horizontal="left" vertical="top" wrapText="1"/>
    </xf>
    <xf numFmtId="4" fontId="10" fillId="4" borderId="6" xfId="8" applyNumberFormat="1" applyFont="1" applyFill="1" applyBorder="1" applyProtection="1">
      <alignment horizontal="right" vertical="top" shrinkToFit="1"/>
    </xf>
    <xf numFmtId="0" fontId="9" fillId="0" borderId="6" xfId="7" quotePrefix="1" applyNumberFormat="1" applyBorder="1" applyProtection="1">
      <alignment horizontal="left" vertical="top" wrapText="1"/>
    </xf>
    <xf numFmtId="0" fontId="9" fillId="0" borderId="6" xfId="7" applyNumberFormat="1" applyBorder="1" applyProtection="1">
      <alignment horizontal="left" vertical="top" wrapText="1"/>
    </xf>
    <xf numFmtId="4" fontId="9" fillId="3" borderId="6" xfId="8" applyNumberFormat="1" applyBorder="1" applyProtection="1">
      <alignment horizontal="right" vertical="top" shrinkToFit="1"/>
    </xf>
    <xf numFmtId="0" fontId="12" fillId="0" borderId="6" xfId="7" quotePrefix="1" applyNumberFormat="1" applyFont="1" applyBorder="1" applyProtection="1">
      <alignment horizontal="left" vertical="top" wrapText="1"/>
    </xf>
    <xf numFmtId="0" fontId="12" fillId="0" borderId="6" xfId="7" applyNumberFormat="1" applyFont="1" applyBorder="1" applyAlignment="1" applyProtection="1">
      <alignment horizontal="center" vertical="top" wrapText="1"/>
    </xf>
    <xf numFmtId="0" fontId="10" fillId="0" borderId="6" xfId="7" applyNumberFormat="1" applyFont="1" applyBorder="1" applyProtection="1">
      <alignment horizontal="left" vertical="top" wrapText="1"/>
    </xf>
    <xf numFmtId="0" fontId="10" fillId="0" borderId="6" xfId="7" quotePrefix="1" applyNumberFormat="1" applyFont="1" applyBorder="1" applyProtection="1">
      <alignment horizontal="left" vertical="top" wrapText="1"/>
    </xf>
    <xf numFmtId="49" fontId="10" fillId="0" borderId="6" xfId="7" applyNumberFormat="1" applyFont="1" applyBorder="1" applyProtection="1">
      <alignment horizontal="left" vertical="top" wrapText="1"/>
    </xf>
    <xf numFmtId="4" fontId="10" fillId="0" borderId="6" xfId="9" applyNumberFormat="1" applyFont="1" applyBorder="1" applyProtection="1">
      <alignment horizontal="right" vertical="top" shrinkToFit="1"/>
    </xf>
    <xf numFmtId="0" fontId="11" fillId="0" borderId="6" xfId="7" quotePrefix="1" applyNumberFormat="1" applyFont="1" applyBorder="1" applyProtection="1">
      <alignment horizontal="left" vertical="top" wrapText="1"/>
    </xf>
    <xf numFmtId="0" fontId="8" fillId="0" borderId="6" xfId="10" applyNumberFormat="1" applyBorder="1" applyProtection="1">
      <alignment horizontal="left"/>
    </xf>
    <xf numFmtId="4" fontId="8" fillId="5" borderId="6" xfId="11" applyNumberFormat="1" applyBorder="1" applyProtection="1">
      <alignment horizontal="right" vertical="top" shrinkToFit="1"/>
    </xf>
    <xf numFmtId="0" fontId="13" fillId="0" borderId="6" xfId="5" applyNumberFormat="1" applyFont="1" applyBorder="1" applyAlignment="1" applyProtection="1">
      <alignment horizontal="center" vertical="center" wrapText="1"/>
    </xf>
    <xf numFmtId="0" fontId="13" fillId="0" borderId="6" xfId="5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12">
    <cellStyle name="st24" xfId="5"/>
    <cellStyle name="xl23" xfId="6"/>
    <cellStyle name="xl24" xfId="10"/>
    <cellStyle name="xl31" xfId="11"/>
    <cellStyle name="xl34" xfId="7"/>
    <cellStyle name="xl36" xfId="8"/>
    <cellStyle name="xl38" xfId="9"/>
    <cellStyle name="ЗГ1" xfId="4"/>
    <cellStyle name="ЗГ2" xfId="3"/>
    <cellStyle name="Обычный" xfId="0" builtinId="0"/>
    <cellStyle name="Обычный 2" xfId="1"/>
    <cellStyle name="ТЕКСТ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workbookViewId="0">
      <selection activeCell="A3" sqref="A3:H3"/>
    </sheetView>
  </sheetViews>
  <sheetFormatPr defaultRowHeight="15"/>
  <cols>
    <col min="1" max="1" width="46.28515625" customWidth="1"/>
    <col min="2" max="2" width="5" hidden="1" customWidth="1"/>
    <col min="3" max="3" width="7" customWidth="1"/>
    <col min="4" max="4" width="15.28515625" customWidth="1"/>
    <col min="5" max="5" width="6.28515625" customWidth="1"/>
    <col min="6" max="6" width="15.28515625" customWidth="1"/>
    <col min="7" max="7" width="14.85546875" customWidth="1"/>
    <col min="8" max="8" width="14.140625" customWidth="1"/>
  </cols>
  <sheetData>
    <row r="1" spans="1:9" s="3" customFormat="1" ht="15.75">
      <c r="A1" s="26" t="s">
        <v>132</v>
      </c>
      <c r="B1" s="26"/>
      <c r="C1" s="26"/>
      <c r="D1" s="26"/>
      <c r="E1" s="26"/>
      <c r="F1" s="26"/>
      <c r="G1" s="26"/>
      <c r="H1" s="26"/>
      <c r="I1" s="2"/>
    </row>
    <row r="2" spans="1:9" s="3" customFormat="1" ht="15.75">
      <c r="A2" s="26" t="s">
        <v>136</v>
      </c>
      <c r="B2" s="26"/>
      <c r="C2" s="26"/>
      <c r="D2" s="26"/>
      <c r="E2" s="26"/>
      <c r="F2" s="26"/>
      <c r="G2" s="26"/>
      <c r="H2" s="26"/>
      <c r="I2" s="2"/>
    </row>
    <row r="3" spans="1:9" s="3" customFormat="1" ht="75" customHeight="1">
      <c r="A3" s="26" t="s">
        <v>137</v>
      </c>
      <c r="B3" s="26"/>
      <c r="C3" s="26"/>
      <c r="D3" s="26"/>
      <c r="E3" s="26"/>
      <c r="F3" s="26"/>
      <c r="G3" s="26"/>
      <c r="H3" s="26"/>
      <c r="I3" s="2"/>
    </row>
    <row r="4" spans="1:9" s="3" customFormat="1" ht="15.75">
      <c r="A4" s="26"/>
      <c r="B4" s="26"/>
      <c r="C4" s="26"/>
      <c r="D4" s="26"/>
      <c r="E4" s="26"/>
      <c r="F4" s="26"/>
      <c r="G4" s="26"/>
      <c r="H4" s="26"/>
      <c r="I4" s="2"/>
    </row>
    <row r="5" spans="1:9" s="3" customFormat="1" ht="65.25" customHeight="1">
      <c r="A5" s="27" t="s">
        <v>133</v>
      </c>
      <c r="B5" s="27"/>
      <c r="C5" s="27"/>
      <c r="D5" s="27"/>
      <c r="E5" s="27"/>
      <c r="F5" s="27"/>
      <c r="G5" s="27"/>
      <c r="H5" s="27"/>
      <c r="I5" s="2"/>
    </row>
    <row r="6" spans="1:9" ht="15" customHeight="1">
      <c r="A6" s="23" t="s">
        <v>0</v>
      </c>
      <c r="B6" s="23" t="s">
        <v>33</v>
      </c>
      <c r="C6" s="23" t="s">
        <v>34</v>
      </c>
      <c r="D6" s="23" t="s">
        <v>35</v>
      </c>
      <c r="E6" s="23" t="s">
        <v>36</v>
      </c>
      <c r="F6" s="23" t="s">
        <v>38</v>
      </c>
      <c r="G6" s="25" t="s">
        <v>130</v>
      </c>
      <c r="H6" s="25" t="s">
        <v>131</v>
      </c>
    </row>
    <row r="7" spans="1:9">
      <c r="A7" s="24"/>
      <c r="B7" s="24"/>
      <c r="C7" s="24"/>
      <c r="D7" s="24"/>
      <c r="E7" s="24"/>
      <c r="F7" s="24"/>
      <c r="G7" s="25"/>
      <c r="H7" s="25"/>
    </row>
    <row r="8" spans="1:9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1">
        <v>7</v>
      </c>
      <c r="H8" s="1">
        <v>8</v>
      </c>
    </row>
    <row r="9" spans="1:9" ht="25.5">
      <c r="A9" s="5" t="s">
        <v>37</v>
      </c>
      <c r="B9" s="5" t="s">
        <v>1</v>
      </c>
      <c r="C9" s="6"/>
      <c r="D9" s="6"/>
      <c r="E9" s="6"/>
      <c r="F9" s="7">
        <v>17092471.560000002</v>
      </c>
      <c r="G9" s="7">
        <f t="shared" ref="G9:H9" si="0">G10+G13+G27+G30+G34+G40+G47+G54+G58+G61+G89+G92+G98+G101+G105</f>
        <v>16942655.560000002</v>
      </c>
      <c r="H9" s="7">
        <f t="shared" si="0"/>
        <v>-724816</v>
      </c>
    </row>
    <row r="10" spans="1:9" ht="51">
      <c r="A10" s="8" t="s">
        <v>39</v>
      </c>
      <c r="B10" s="8" t="s">
        <v>1</v>
      </c>
      <c r="C10" s="8" t="s">
        <v>40</v>
      </c>
      <c r="D10" s="9"/>
      <c r="E10" s="9"/>
      <c r="F10" s="10">
        <v>126000</v>
      </c>
      <c r="G10" s="10">
        <f t="shared" ref="G10:H10" si="1">G11</f>
        <v>126000</v>
      </c>
      <c r="H10" s="10">
        <f t="shared" si="1"/>
        <v>0</v>
      </c>
    </row>
    <row r="11" spans="1:9" ht="25.5">
      <c r="A11" s="11" t="s">
        <v>41</v>
      </c>
      <c r="B11" s="11" t="s">
        <v>1</v>
      </c>
      <c r="C11" s="11" t="s">
        <v>40</v>
      </c>
      <c r="D11" s="11" t="s">
        <v>4</v>
      </c>
      <c r="E11" s="12"/>
      <c r="F11" s="13">
        <v>126000</v>
      </c>
      <c r="G11" s="13">
        <v>126000</v>
      </c>
      <c r="H11" s="13">
        <f>G11-F11</f>
        <v>0</v>
      </c>
    </row>
    <row r="12" spans="1:9" ht="63.75">
      <c r="A12" s="14" t="s">
        <v>42</v>
      </c>
      <c r="B12" s="11" t="s">
        <v>1</v>
      </c>
      <c r="C12" s="11" t="s">
        <v>40</v>
      </c>
      <c r="D12" s="11" t="s">
        <v>4</v>
      </c>
      <c r="E12" s="11" t="s">
        <v>43</v>
      </c>
      <c r="F12" s="13">
        <v>126000</v>
      </c>
      <c r="G12" s="13">
        <v>126000</v>
      </c>
      <c r="H12" s="13">
        <f>G12-F12</f>
        <v>0</v>
      </c>
    </row>
    <row r="13" spans="1:9" ht="63.75">
      <c r="A13" s="8" t="s">
        <v>44</v>
      </c>
      <c r="B13" s="8" t="s">
        <v>1</v>
      </c>
      <c r="C13" s="8" t="s">
        <v>45</v>
      </c>
      <c r="D13" s="9"/>
      <c r="E13" s="9"/>
      <c r="F13" s="10">
        <v>4549687</v>
      </c>
      <c r="G13" s="10">
        <f t="shared" ref="G13" si="2">G14+G18+G21+G24</f>
        <v>5205587</v>
      </c>
      <c r="H13" s="10">
        <f>G13-F13</f>
        <v>655900</v>
      </c>
    </row>
    <row r="14" spans="1:9">
      <c r="A14" s="11" t="s">
        <v>46</v>
      </c>
      <c r="B14" s="11" t="s">
        <v>1</v>
      </c>
      <c r="C14" s="11" t="s">
        <v>45</v>
      </c>
      <c r="D14" s="11" t="s">
        <v>5</v>
      </c>
      <c r="E14" s="12"/>
      <c r="F14" s="13">
        <v>1460080</v>
      </c>
      <c r="G14" s="13">
        <f t="shared" ref="G14" si="3">G15+G16+G17</f>
        <v>1766459</v>
      </c>
      <c r="H14" s="13">
        <f>G14-F14</f>
        <v>306379</v>
      </c>
    </row>
    <row r="15" spans="1:9">
      <c r="A15" s="14" t="s">
        <v>47</v>
      </c>
      <c r="B15" s="11" t="s">
        <v>1</v>
      </c>
      <c r="C15" s="11" t="s">
        <v>45</v>
      </c>
      <c r="D15" s="11" t="s">
        <v>5</v>
      </c>
      <c r="E15" s="11" t="s">
        <v>2</v>
      </c>
      <c r="F15" s="13">
        <v>1259580</v>
      </c>
      <c r="G15" s="13">
        <v>1518180</v>
      </c>
      <c r="H15" s="13">
        <f t="shared" ref="H15:H26" si="4">G15-F15</f>
        <v>258600</v>
      </c>
    </row>
    <row r="16" spans="1:9">
      <c r="A16" s="14" t="s">
        <v>48</v>
      </c>
      <c r="B16" s="11" t="s">
        <v>1</v>
      </c>
      <c r="C16" s="11" t="s">
        <v>45</v>
      </c>
      <c r="D16" s="11" t="s">
        <v>5</v>
      </c>
      <c r="E16" s="11" t="s">
        <v>30</v>
      </c>
      <c r="F16" s="13">
        <v>200000</v>
      </c>
      <c r="G16" s="13">
        <v>247779</v>
      </c>
      <c r="H16" s="13">
        <f t="shared" si="4"/>
        <v>47779</v>
      </c>
    </row>
    <row r="17" spans="1:8">
      <c r="A17" s="14" t="s">
        <v>49</v>
      </c>
      <c r="B17" s="11" t="s">
        <v>1</v>
      </c>
      <c r="C17" s="11" t="s">
        <v>45</v>
      </c>
      <c r="D17" s="11" t="s">
        <v>5</v>
      </c>
      <c r="E17" s="11" t="s">
        <v>27</v>
      </c>
      <c r="F17" s="13">
        <v>500</v>
      </c>
      <c r="G17" s="13">
        <v>500</v>
      </c>
      <c r="H17" s="13">
        <f t="shared" si="4"/>
        <v>0</v>
      </c>
    </row>
    <row r="18" spans="1:8" ht="25.5">
      <c r="A18" s="11" t="s">
        <v>50</v>
      </c>
      <c r="B18" s="11" t="s">
        <v>1</v>
      </c>
      <c r="C18" s="11" t="s">
        <v>45</v>
      </c>
      <c r="D18" s="11" t="s">
        <v>21</v>
      </c>
      <c r="E18" s="12"/>
      <c r="F18" s="13">
        <v>904661</v>
      </c>
      <c r="G18" s="13">
        <f t="shared" ref="G18" si="5">G19+G20</f>
        <v>1152321.6299999999</v>
      </c>
      <c r="H18" s="13">
        <f t="shared" si="4"/>
        <v>247660.62999999989</v>
      </c>
    </row>
    <row r="19" spans="1:8" ht="25.5">
      <c r="A19" s="14" t="s">
        <v>51</v>
      </c>
      <c r="B19" s="11" t="s">
        <v>1</v>
      </c>
      <c r="C19" s="11" t="s">
        <v>45</v>
      </c>
      <c r="D19" s="11" t="s">
        <v>21</v>
      </c>
      <c r="E19" s="11" t="s">
        <v>17</v>
      </c>
      <c r="F19" s="13">
        <v>694824</v>
      </c>
      <c r="G19" s="13">
        <v>916088</v>
      </c>
      <c r="H19" s="13">
        <f t="shared" si="4"/>
        <v>221264</v>
      </c>
    </row>
    <row r="20" spans="1:8" ht="51">
      <c r="A20" s="14" t="s">
        <v>52</v>
      </c>
      <c r="B20" s="11" t="s">
        <v>1</v>
      </c>
      <c r="C20" s="11" t="s">
        <v>45</v>
      </c>
      <c r="D20" s="11" t="s">
        <v>21</v>
      </c>
      <c r="E20" s="11" t="s">
        <v>18</v>
      </c>
      <c r="F20" s="13">
        <v>209837</v>
      </c>
      <c r="G20" s="13">
        <v>236233.63</v>
      </c>
      <c r="H20" s="13">
        <f t="shared" si="4"/>
        <v>26396.630000000005</v>
      </c>
    </row>
    <row r="21" spans="1:8">
      <c r="A21" s="11" t="s">
        <v>53</v>
      </c>
      <c r="B21" s="11" t="s">
        <v>1</v>
      </c>
      <c r="C21" s="11" t="s">
        <v>45</v>
      </c>
      <c r="D21" s="11" t="s">
        <v>22</v>
      </c>
      <c r="E21" s="12"/>
      <c r="F21" s="13">
        <v>1581957</v>
      </c>
      <c r="G21" s="13">
        <f t="shared" ref="G21" si="6">G22+G23</f>
        <v>1776847</v>
      </c>
      <c r="H21" s="13">
        <f t="shared" si="4"/>
        <v>194890</v>
      </c>
    </row>
    <row r="22" spans="1:8" ht="25.5">
      <c r="A22" s="14" t="s">
        <v>51</v>
      </c>
      <c r="B22" s="11" t="s">
        <v>1</v>
      </c>
      <c r="C22" s="11" t="s">
        <v>45</v>
      </c>
      <c r="D22" s="11" t="s">
        <v>22</v>
      </c>
      <c r="E22" s="11" t="s">
        <v>17</v>
      </c>
      <c r="F22" s="13">
        <v>1215021</v>
      </c>
      <c r="G22" s="13">
        <v>1364706</v>
      </c>
      <c r="H22" s="13">
        <f t="shared" si="4"/>
        <v>149685</v>
      </c>
    </row>
    <row r="23" spans="1:8" ht="51">
      <c r="A23" s="14" t="s">
        <v>52</v>
      </c>
      <c r="B23" s="11" t="s">
        <v>1</v>
      </c>
      <c r="C23" s="11" t="s">
        <v>45</v>
      </c>
      <c r="D23" s="11" t="s">
        <v>22</v>
      </c>
      <c r="E23" s="11" t="s">
        <v>18</v>
      </c>
      <c r="F23" s="13">
        <v>366936</v>
      </c>
      <c r="G23" s="13">
        <v>412141</v>
      </c>
      <c r="H23" s="13">
        <f>G23-F23</f>
        <v>45205</v>
      </c>
    </row>
    <row r="24" spans="1:8" ht="38.25">
      <c r="A24" s="11" t="s">
        <v>54</v>
      </c>
      <c r="B24" s="11" t="s">
        <v>1</v>
      </c>
      <c r="C24" s="11" t="s">
        <v>45</v>
      </c>
      <c r="D24" s="11" t="s">
        <v>6</v>
      </c>
      <c r="E24" s="12"/>
      <c r="F24" s="13">
        <v>602989</v>
      </c>
      <c r="G24" s="13">
        <f t="shared" ref="G24" si="7">G25+G26</f>
        <v>509959.37</v>
      </c>
      <c r="H24" s="13">
        <f t="shared" si="4"/>
        <v>-93029.63</v>
      </c>
    </row>
    <row r="25" spans="1:8" ht="25.5">
      <c r="A25" s="14" t="s">
        <v>51</v>
      </c>
      <c r="B25" s="11" t="s">
        <v>1</v>
      </c>
      <c r="C25" s="11" t="s">
        <v>45</v>
      </c>
      <c r="D25" s="11" t="s">
        <v>6</v>
      </c>
      <c r="E25" s="11" t="s">
        <v>17</v>
      </c>
      <c r="F25" s="13">
        <v>463125</v>
      </c>
      <c r="G25" s="13">
        <v>360625</v>
      </c>
      <c r="H25" s="13">
        <f t="shared" si="4"/>
        <v>-102500</v>
      </c>
    </row>
    <row r="26" spans="1:8" ht="51">
      <c r="A26" s="14" t="s">
        <v>52</v>
      </c>
      <c r="B26" s="11" t="s">
        <v>1</v>
      </c>
      <c r="C26" s="11" t="s">
        <v>45</v>
      </c>
      <c r="D26" s="11" t="s">
        <v>6</v>
      </c>
      <c r="E26" s="11" t="s">
        <v>18</v>
      </c>
      <c r="F26" s="13">
        <v>139864</v>
      </c>
      <c r="G26" s="13">
        <v>149334.37</v>
      </c>
      <c r="H26" s="13">
        <f t="shared" si="4"/>
        <v>9470.3699999999953</v>
      </c>
    </row>
    <row r="27" spans="1:8">
      <c r="A27" s="8" t="s">
        <v>55</v>
      </c>
      <c r="B27" s="8" t="s">
        <v>1</v>
      </c>
      <c r="C27" s="8" t="s">
        <v>56</v>
      </c>
      <c r="D27" s="9"/>
      <c r="E27" s="9"/>
      <c r="F27" s="10">
        <v>22000</v>
      </c>
      <c r="G27" s="10">
        <v>22000</v>
      </c>
      <c r="H27" s="10">
        <f>G27-F27</f>
        <v>0</v>
      </c>
    </row>
    <row r="28" spans="1:8" ht="25.5">
      <c r="A28" s="11" t="s">
        <v>57</v>
      </c>
      <c r="B28" s="11" t="s">
        <v>1</v>
      </c>
      <c r="C28" s="11" t="s">
        <v>56</v>
      </c>
      <c r="D28" s="11" t="s">
        <v>7</v>
      </c>
      <c r="E28" s="12"/>
      <c r="F28" s="13">
        <v>22000</v>
      </c>
      <c r="G28" s="13">
        <f t="shared" ref="G28" si="8">G29</f>
        <v>22000</v>
      </c>
      <c r="H28" s="13">
        <f>G28-F28</f>
        <v>0</v>
      </c>
    </row>
    <row r="29" spans="1:8">
      <c r="A29" s="14" t="s">
        <v>58</v>
      </c>
      <c r="B29" s="11" t="s">
        <v>1</v>
      </c>
      <c r="C29" s="11" t="s">
        <v>56</v>
      </c>
      <c r="D29" s="11" t="s">
        <v>7</v>
      </c>
      <c r="E29" s="11" t="s">
        <v>59</v>
      </c>
      <c r="F29" s="13">
        <v>22000</v>
      </c>
      <c r="G29" s="13">
        <v>22000</v>
      </c>
      <c r="H29" s="13">
        <f>G29-F29</f>
        <v>0</v>
      </c>
    </row>
    <row r="30" spans="1:8">
      <c r="A30" s="8" t="s">
        <v>60</v>
      </c>
      <c r="B30" s="8" t="s">
        <v>1</v>
      </c>
      <c r="C30" s="8" t="s">
        <v>61</v>
      </c>
      <c r="D30" s="9"/>
      <c r="E30" s="9"/>
      <c r="F30" s="10">
        <v>230000</v>
      </c>
      <c r="G30" s="10">
        <f>G31</f>
        <v>242100</v>
      </c>
      <c r="H30" s="10">
        <f>G30-F30</f>
        <v>12100</v>
      </c>
    </row>
    <row r="31" spans="1:8" ht="25.5">
      <c r="A31" s="11" t="s">
        <v>62</v>
      </c>
      <c r="B31" s="11" t="s">
        <v>1</v>
      </c>
      <c r="C31" s="11" t="s">
        <v>61</v>
      </c>
      <c r="D31" s="11" t="s">
        <v>8</v>
      </c>
      <c r="E31" s="12"/>
      <c r="F31" s="13">
        <v>227540</v>
      </c>
      <c r="G31" s="13">
        <f>G32+G33</f>
        <v>242100</v>
      </c>
      <c r="H31" s="13">
        <f>G31-F31</f>
        <v>14560</v>
      </c>
    </row>
    <row r="32" spans="1:8">
      <c r="A32" s="14" t="s">
        <v>47</v>
      </c>
      <c r="B32" s="11" t="s">
        <v>1</v>
      </c>
      <c r="C32" s="11" t="s">
        <v>61</v>
      </c>
      <c r="D32" s="11" t="s">
        <v>8</v>
      </c>
      <c r="E32" s="11" t="s">
        <v>2</v>
      </c>
      <c r="F32" s="13">
        <v>227540</v>
      </c>
      <c r="G32" s="13">
        <v>239640</v>
      </c>
      <c r="H32" s="13">
        <f t="shared" ref="H32:H33" si="9">G32-F32</f>
        <v>12100</v>
      </c>
    </row>
    <row r="33" spans="1:8">
      <c r="A33" s="15" t="s">
        <v>125</v>
      </c>
      <c r="B33" s="11" t="s">
        <v>1</v>
      </c>
      <c r="C33" s="11" t="s">
        <v>61</v>
      </c>
      <c r="D33" s="11" t="s">
        <v>8</v>
      </c>
      <c r="E33" s="11">
        <v>853</v>
      </c>
      <c r="F33" s="13">
        <v>2460</v>
      </c>
      <c r="G33" s="13">
        <v>2460</v>
      </c>
      <c r="H33" s="13">
        <f t="shared" si="9"/>
        <v>0</v>
      </c>
    </row>
    <row r="34" spans="1:8" ht="25.5">
      <c r="A34" s="8" t="s">
        <v>63</v>
      </c>
      <c r="B34" s="8" t="s">
        <v>1</v>
      </c>
      <c r="C34" s="8" t="s">
        <v>64</v>
      </c>
      <c r="D34" s="9"/>
      <c r="E34" s="9"/>
      <c r="F34" s="10">
        <v>134544</v>
      </c>
      <c r="G34" s="10">
        <f t="shared" ref="G34" si="10">G35</f>
        <v>134728</v>
      </c>
      <c r="H34" s="10">
        <f>G34-F34</f>
        <v>184</v>
      </c>
    </row>
    <row r="35" spans="1:8" ht="38.25">
      <c r="A35" s="11" t="s">
        <v>65</v>
      </c>
      <c r="B35" s="11" t="s">
        <v>1</v>
      </c>
      <c r="C35" s="11" t="s">
        <v>64</v>
      </c>
      <c r="D35" s="11" t="s">
        <v>9</v>
      </c>
      <c r="E35" s="12"/>
      <c r="F35" s="13">
        <v>134544</v>
      </c>
      <c r="G35" s="13">
        <f t="shared" ref="G35" si="11">G36+G37+G38+G39</f>
        <v>134728</v>
      </c>
      <c r="H35" s="13">
        <f>G35-F35</f>
        <v>184</v>
      </c>
    </row>
    <row r="36" spans="1:8" ht="25.5">
      <c r="A36" s="14" t="s">
        <v>51</v>
      </c>
      <c r="B36" s="11" t="s">
        <v>1</v>
      </c>
      <c r="C36" s="11" t="s">
        <v>64</v>
      </c>
      <c r="D36" s="11" t="s">
        <v>9</v>
      </c>
      <c r="E36" s="11" t="s">
        <v>17</v>
      </c>
      <c r="F36" s="13">
        <v>69498</v>
      </c>
      <c r="G36" s="13">
        <v>69682</v>
      </c>
      <c r="H36" s="13">
        <f t="shared" ref="H36:H39" si="12">G36-F36</f>
        <v>184</v>
      </c>
    </row>
    <row r="37" spans="1:8" ht="51">
      <c r="A37" s="14" t="s">
        <v>52</v>
      </c>
      <c r="B37" s="11" t="s">
        <v>1</v>
      </c>
      <c r="C37" s="11" t="s">
        <v>64</v>
      </c>
      <c r="D37" s="11" t="s">
        <v>9</v>
      </c>
      <c r="E37" s="11" t="s">
        <v>18</v>
      </c>
      <c r="F37" s="13">
        <v>20988</v>
      </c>
      <c r="G37" s="13">
        <v>20988</v>
      </c>
      <c r="H37" s="13">
        <f t="shared" si="12"/>
        <v>0</v>
      </c>
    </row>
    <row r="38" spans="1:8">
      <c r="A38" s="14" t="s">
        <v>47</v>
      </c>
      <c r="B38" s="11" t="s">
        <v>1</v>
      </c>
      <c r="C38" s="11" t="s">
        <v>64</v>
      </c>
      <c r="D38" s="11" t="s">
        <v>9</v>
      </c>
      <c r="E38" s="11" t="s">
        <v>2</v>
      </c>
      <c r="F38" s="13">
        <v>30058</v>
      </c>
      <c r="G38" s="13">
        <v>15523.62</v>
      </c>
      <c r="H38" s="13">
        <f t="shared" si="12"/>
        <v>-14534.38</v>
      </c>
    </row>
    <row r="39" spans="1:8">
      <c r="A39" s="14" t="s">
        <v>48</v>
      </c>
      <c r="B39" s="11" t="s">
        <v>1</v>
      </c>
      <c r="C39" s="11" t="s">
        <v>64</v>
      </c>
      <c r="D39" s="11" t="s">
        <v>9</v>
      </c>
      <c r="E39" s="11" t="s">
        <v>30</v>
      </c>
      <c r="F39" s="13">
        <v>14000</v>
      </c>
      <c r="G39" s="13">
        <v>28534.38</v>
      </c>
      <c r="H39" s="13">
        <f t="shared" si="12"/>
        <v>14534.380000000001</v>
      </c>
    </row>
    <row r="40" spans="1:8">
      <c r="A40" s="8" t="s">
        <v>66</v>
      </c>
      <c r="B40" s="8" t="s">
        <v>1</v>
      </c>
      <c r="C40" s="8" t="s">
        <v>67</v>
      </c>
      <c r="D40" s="9"/>
      <c r="E40" s="9"/>
      <c r="F40" s="10">
        <v>640000</v>
      </c>
      <c r="G40" s="10">
        <v>640000</v>
      </c>
      <c r="H40" s="10">
        <f>G40-F40</f>
        <v>0</v>
      </c>
    </row>
    <row r="41" spans="1:8" ht="25.5">
      <c r="A41" s="11" t="s">
        <v>68</v>
      </c>
      <c r="B41" s="11" t="s">
        <v>1</v>
      </c>
      <c r="C41" s="11" t="s">
        <v>67</v>
      </c>
      <c r="D41" s="11" t="s">
        <v>69</v>
      </c>
      <c r="E41" s="12"/>
      <c r="F41" s="13">
        <v>368300</v>
      </c>
      <c r="G41" s="13">
        <f t="shared" ref="G41" si="13">G42</f>
        <v>368300</v>
      </c>
      <c r="H41" s="13">
        <f>G41-F41</f>
        <v>0</v>
      </c>
    </row>
    <row r="42" spans="1:8">
      <c r="A42" s="14" t="s">
        <v>47</v>
      </c>
      <c r="B42" s="11" t="s">
        <v>1</v>
      </c>
      <c r="C42" s="11" t="s">
        <v>67</v>
      </c>
      <c r="D42" s="11" t="s">
        <v>69</v>
      </c>
      <c r="E42" s="11" t="s">
        <v>2</v>
      </c>
      <c r="F42" s="13">
        <v>368300</v>
      </c>
      <c r="G42" s="13">
        <v>368300</v>
      </c>
      <c r="H42" s="13">
        <f t="shared" ref="H42:H46" si="14">G42-F42</f>
        <v>0</v>
      </c>
    </row>
    <row r="43" spans="1:8">
      <c r="A43" s="11" t="s">
        <v>70</v>
      </c>
      <c r="B43" s="11" t="s">
        <v>1</v>
      </c>
      <c r="C43" s="11" t="s">
        <v>67</v>
      </c>
      <c r="D43" s="11" t="s">
        <v>10</v>
      </c>
      <c r="E43" s="12"/>
      <c r="F43" s="13">
        <v>231700</v>
      </c>
      <c r="G43" s="13">
        <f t="shared" ref="G43" si="15">G44</f>
        <v>231700</v>
      </c>
      <c r="H43" s="13">
        <f t="shared" si="14"/>
        <v>0</v>
      </c>
    </row>
    <row r="44" spans="1:8">
      <c r="A44" s="14" t="s">
        <v>47</v>
      </c>
      <c r="B44" s="11" t="s">
        <v>1</v>
      </c>
      <c r="C44" s="11" t="s">
        <v>67</v>
      </c>
      <c r="D44" s="11" t="s">
        <v>10</v>
      </c>
      <c r="E44" s="11" t="s">
        <v>2</v>
      </c>
      <c r="F44" s="13">
        <v>231700</v>
      </c>
      <c r="G44" s="13">
        <v>231700</v>
      </c>
      <c r="H44" s="13">
        <f t="shared" si="14"/>
        <v>0</v>
      </c>
    </row>
    <row r="45" spans="1:8" ht="25.5">
      <c r="A45" s="11" t="s">
        <v>71</v>
      </c>
      <c r="B45" s="11" t="s">
        <v>1</v>
      </c>
      <c r="C45" s="11" t="s">
        <v>67</v>
      </c>
      <c r="D45" s="11" t="s">
        <v>23</v>
      </c>
      <c r="E45" s="12"/>
      <c r="F45" s="13">
        <v>40000</v>
      </c>
      <c r="G45" s="13">
        <f t="shared" ref="G45" si="16">G46</f>
        <v>40000</v>
      </c>
      <c r="H45" s="13">
        <f t="shared" si="14"/>
        <v>0</v>
      </c>
    </row>
    <row r="46" spans="1:8">
      <c r="A46" s="14" t="s">
        <v>47</v>
      </c>
      <c r="B46" s="11" t="s">
        <v>1</v>
      </c>
      <c r="C46" s="11" t="s">
        <v>67</v>
      </c>
      <c r="D46" s="11" t="s">
        <v>23</v>
      </c>
      <c r="E46" s="11" t="s">
        <v>2</v>
      </c>
      <c r="F46" s="13">
        <v>40000</v>
      </c>
      <c r="G46" s="13">
        <v>40000</v>
      </c>
      <c r="H46" s="13">
        <f t="shared" si="14"/>
        <v>0</v>
      </c>
    </row>
    <row r="47" spans="1:8">
      <c r="A47" s="8" t="s">
        <v>72</v>
      </c>
      <c r="B47" s="8" t="s">
        <v>1</v>
      </c>
      <c r="C47" s="8" t="s">
        <v>73</v>
      </c>
      <c r="D47" s="9"/>
      <c r="E47" s="9"/>
      <c r="F47" s="10">
        <v>3358371.56</v>
      </c>
      <c r="G47" s="10">
        <f t="shared" ref="G47" si="17">G48+G50+G52</f>
        <v>3358371.56</v>
      </c>
      <c r="H47" s="10">
        <f>G47-F47</f>
        <v>0</v>
      </c>
    </row>
    <row r="48" spans="1:8" ht="25.5">
      <c r="A48" s="11" t="s">
        <v>74</v>
      </c>
      <c r="B48" s="11" t="s">
        <v>1</v>
      </c>
      <c r="C48" s="11" t="s">
        <v>73</v>
      </c>
      <c r="D48" s="11" t="s">
        <v>32</v>
      </c>
      <c r="E48" s="12"/>
      <c r="F48" s="13">
        <v>600000</v>
      </c>
      <c r="G48" s="13">
        <f t="shared" ref="G48" si="18">G49</f>
        <v>545750</v>
      </c>
      <c r="H48" s="13">
        <f>G48-F48</f>
        <v>-54250</v>
      </c>
    </row>
    <row r="49" spans="1:8">
      <c r="A49" s="14" t="s">
        <v>47</v>
      </c>
      <c r="B49" s="11" t="s">
        <v>1</v>
      </c>
      <c r="C49" s="11" t="s">
        <v>73</v>
      </c>
      <c r="D49" s="11" t="s">
        <v>32</v>
      </c>
      <c r="E49" s="11" t="s">
        <v>2</v>
      </c>
      <c r="F49" s="13">
        <v>600000</v>
      </c>
      <c r="G49" s="13">
        <v>545750</v>
      </c>
      <c r="H49" s="13">
        <f t="shared" ref="H49:H53" si="19">G49-F49</f>
        <v>-54250</v>
      </c>
    </row>
    <row r="50" spans="1:8" ht="25.5">
      <c r="A50" s="11" t="s">
        <v>75</v>
      </c>
      <c r="B50" s="11" t="s">
        <v>1</v>
      </c>
      <c r="C50" s="11" t="s">
        <v>73</v>
      </c>
      <c r="D50" s="11" t="s">
        <v>76</v>
      </c>
      <c r="E50" s="12"/>
      <c r="F50" s="13">
        <v>100000</v>
      </c>
      <c r="G50" s="13">
        <v>0</v>
      </c>
      <c r="H50" s="13">
        <f t="shared" si="19"/>
        <v>-100000</v>
      </c>
    </row>
    <row r="51" spans="1:8">
      <c r="A51" s="14" t="s">
        <v>47</v>
      </c>
      <c r="B51" s="11" t="s">
        <v>1</v>
      </c>
      <c r="C51" s="11" t="s">
        <v>73</v>
      </c>
      <c r="D51" s="11" t="s">
        <v>76</v>
      </c>
      <c r="E51" s="11" t="s">
        <v>2</v>
      </c>
      <c r="F51" s="13">
        <v>100000</v>
      </c>
      <c r="G51" s="13">
        <v>0</v>
      </c>
      <c r="H51" s="13">
        <f t="shared" si="19"/>
        <v>-100000</v>
      </c>
    </row>
    <row r="52" spans="1:8" ht="25.5">
      <c r="A52" s="11" t="s">
        <v>77</v>
      </c>
      <c r="B52" s="11" t="s">
        <v>1</v>
      </c>
      <c r="C52" s="11" t="s">
        <v>73</v>
      </c>
      <c r="D52" s="11" t="s">
        <v>26</v>
      </c>
      <c r="E52" s="12"/>
      <c r="F52" s="13">
        <v>2658371.56</v>
      </c>
      <c r="G52" s="13">
        <f t="shared" ref="G52" si="20">G53</f>
        <v>2812621.56</v>
      </c>
      <c r="H52" s="13">
        <f t="shared" si="19"/>
        <v>154250</v>
      </c>
    </row>
    <row r="53" spans="1:8">
      <c r="A53" s="14" t="s">
        <v>47</v>
      </c>
      <c r="B53" s="11" t="s">
        <v>1</v>
      </c>
      <c r="C53" s="11" t="s">
        <v>73</v>
      </c>
      <c r="D53" s="11" t="s">
        <v>26</v>
      </c>
      <c r="E53" s="11" t="s">
        <v>2</v>
      </c>
      <c r="F53" s="13">
        <v>2658371.56</v>
      </c>
      <c r="G53" s="13">
        <v>2812621.56</v>
      </c>
      <c r="H53" s="13">
        <f t="shared" si="19"/>
        <v>154250</v>
      </c>
    </row>
    <row r="54" spans="1:8" ht="25.5">
      <c r="A54" s="8" t="s">
        <v>78</v>
      </c>
      <c r="B54" s="8" t="s">
        <v>1</v>
      </c>
      <c r="C54" s="8" t="s">
        <v>79</v>
      </c>
      <c r="D54" s="9"/>
      <c r="E54" s="9"/>
      <c r="F54" s="10">
        <v>410000</v>
      </c>
      <c r="G54" s="10">
        <f t="shared" ref="G54:G55" si="21">G55</f>
        <v>410000</v>
      </c>
      <c r="H54" s="10">
        <f>G54-F54</f>
        <v>0</v>
      </c>
    </row>
    <row r="55" spans="1:8" ht="25.5">
      <c r="A55" s="11" t="s">
        <v>80</v>
      </c>
      <c r="B55" s="11" t="s">
        <v>1</v>
      </c>
      <c r="C55" s="11" t="s">
        <v>79</v>
      </c>
      <c r="D55" s="11" t="s">
        <v>31</v>
      </c>
      <c r="E55" s="12"/>
      <c r="F55" s="13">
        <v>410000</v>
      </c>
      <c r="G55" s="13">
        <f t="shared" si="21"/>
        <v>410000</v>
      </c>
      <c r="H55" s="13">
        <f>G55-F55</f>
        <v>0</v>
      </c>
    </row>
    <row r="56" spans="1:8">
      <c r="A56" s="14" t="s">
        <v>47</v>
      </c>
      <c r="B56" s="11" t="s">
        <v>1</v>
      </c>
      <c r="C56" s="11" t="s">
        <v>79</v>
      </c>
      <c r="D56" s="11" t="s">
        <v>31</v>
      </c>
      <c r="E56" s="11" t="s">
        <v>2</v>
      </c>
      <c r="F56" s="13">
        <v>410000</v>
      </c>
      <c r="G56" s="13">
        <v>410000</v>
      </c>
      <c r="H56" s="13">
        <f>G56-F56</f>
        <v>0</v>
      </c>
    </row>
    <row r="57" spans="1:8">
      <c r="A57" s="16" t="s">
        <v>81</v>
      </c>
      <c r="B57" s="17"/>
      <c r="C57" s="18" t="s">
        <v>82</v>
      </c>
      <c r="D57" s="17"/>
      <c r="E57" s="17"/>
      <c r="F57" s="19">
        <v>4150320</v>
      </c>
      <c r="G57" s="19">
        <f t="shared" ref="G57:H57" si="22">G58+G61</f>
        <v>3385320</v>
      </c>
      <c r="H57" s="19">
        <f t="shared" si="22"/>
        <v>-1340000</v>
      </c>
    </row>
    <row r="58" spans="1:8">
      <c r="A58" s="8" t="s">
        <v>83</v>
      </c>
      <c r="B58" s="8" t="s">
        <v>1</v>
      </c>
      <c r="C58" s="8" t="s">
        <v>84</v>
      </c>
      <c r="D58" s="9"/>
      <c r="E58" s="9"/>
      <c r="F58" s="10">
        <v>400000</v>
      </c>
      <c r="G58" s="10">
        <f t="shared" ref="G58:H59" si="23">G59</f>
        <v>400000</v>
      </c>
      <c r="H58" s="10">
        <f t="shared" si="23"/>
        <v>0</v>
      </c>
    </row>
    <row r="59" spans="1:8" ht="38.25">
      <c r="A59" s="11" t="s">
        <v>85</v>
      </c>
      <c r="B59" s="11" t="s">
        <v>1</v>
      </c>
      <c r="C59" s="11" t="s">
        <v>84</v>
      </c>
      <c r="D59" s="11" t="s">
        <v>86</v>
      </c>
      <c r="E59" s="12"/>
      <c r="F59" s="13">
        <v>400000</v>
      </c>
      <c r="G59" s="13">
        <f t="shared" si="23"/>
        <v>400000</v>
      </c>
      <c r="H59" s="13">
        <f t="shared" si="23"/>
        <v>0</v>
      </c>
    </row>
    <row r="60" spans="1:8">
      <c r="A60" s="14" t="s">
        <v>47</v>
      </c>
      <c r="B60" s="11" t="s">
        <v>1</v>
      </c>
      <c r="C60" s="11" t="s">
        <v>84</v>
      </c>
      <c r="D60" s="11" t="s">
        <v>86</v>
      </c>
      <c r="E60" s="11" t="s">
        <v>2</v>
      </c>
      <c r="F60" s="13">
        <v>400000</v>
      </c>
      <c r="G60" s="13">
        <v>400000</v>
      </c>
      <c r="H60" s="13">
        <f>G60-F60</f>
        <v>0</v>
      </c>
    </row>
    <row r="61" spans="1:8">
      <c r="A61" s="8" t="s">
        <v>87</v>
      </c>
      <c r="B61" s="8" t="s">
        <v>1</v>
      </c>
      <c r="C61" s="8" t="s">
        <v>20</v>
      </c>
      <c r="D61" s="9"/>
      <c r="E61" s="9"/>
      <c r="F61" s="10">
        <v>3750320</v>
      </c>
      <c r="G61" s="10">
        <f>G62+G65+G67+G69+G71+G73+G75+G83+G85+G87+G77+G79+G81</f>
        <v>2985320</v>
      </c>
      <c r="H61" s="10">
        <f>H62+H65+H67+H69+H71+H73+H75+H83+H85+H87+H77+H79</f>
        <v>-1340000</v>
      </c>
    </row>
    <row r="62" spans="1:8" ht="25.5">
      <c r="A62" s="11" t="s">
        <v>88</v>
      </c>
      <c r="B62" s="11" t="s">
        <v>1</v>
      </c>
      <c r="C62" s="11" t="s">
        <v>20</v>
      </c>
      <c r="D62" s="11" t="s">
        <v>24</v>
      </c>
      <c r="E62" s="12"/>
      <c r="F62" s="13">
        <v>580000</v>
      </c>
      <c r="G62" s="13">
        <f>G63+G64</f>
        <v>580000</v>
      </c>
      <c r="H62" s="13">
        <f>G62-F62</f>
        <v>0</v>
      </c>
    </row>
    <row r="63" spans="1:8">
      <c r="A63" s="14" t="s">
        <v>48</v>
      </c>
      <c r="B63" s="11" t="s">
        <v>1</v>
      </c>
      <c r="C63" s="11" t="s">
        <v>20</v>
      </c>
      <c r="D63" s="11" t="s">
        <v>24</v>
      </c>
      <c r="E63" s="11" t="s">
        <v>30</v>
      </c>
      <c r="F63" s="13">
        <v>573888</v>
      </c>
      <c r="G63" s="13">
        <v>573888</v>
      </c>
      <c r="H63" s="13">
        <f t="shared" ref="H63:H88" si="24">G63-F63</f>
        <v>0</v>
      </c>
    </row>
    <row r="64" spans="1:8">
      <c r="A64" s="15" t="s">
        <v>125</v>
      </c>
      <c r="B64" s="11" t="s">
        <v>1</v>
      </c>
      <c r="C64" s="11" t="s">
        <v>20</v>
      </c>
      <c r="D64" s="11" t="s">
        <v>24</v>
      </c>
      <c r="E64" s="11">
        <v>853</v>
      </c>
      <c r="F64" s="13">
        <v>6112</v>
      </c>
      <c r="G64" s="13">
        <v>6112</v>
      </c>
      <c r="H64" s="13">
        <f t="shared" si="24"/>
        <v>0</v>
      </c>
    </row>
    <row r="65" spans="1:8">
      <c r="A65" s="11" t="s">
        <v>89</v>
      </c>
      <c r="B65" s="11" t="s">
        <v>1</v>
      </c>
      <c r="C65" s="11" t="s">
        <v>20</v>
      </c>
      <c r="D65" s="11" t="s">
        <v>29</v>
      </c>
      <c r="E65" s="12"/>
      <c r="F65" s="13">
        <v>150000</v>
      </c>
      <c r="G65" s="13">
        <f t="shared" ref="G65" si="25">G66</f>
        <v>150000</v>
      </c>
      <c r="H65" s="13">
        <f t="shared" si="24"/>
        <v>0</v>
      </c>
    </row>
    <row r="66" spans="1:8">
      <c r="A66" s="14" t="s">
        <v>47</v>
      </c>
      <c r="B66" s="11" t="s">
        <v>1</v>
      </c>
      <c r="C66" s="11" t="s">
        <v>20</v>
      </c>
      <c r="D66" s="11" t="s">
        <v>29</v>
      </c>
      <c r="E66" s="11" t="s">
        <v>2</v>
      </c>
      <c r="F66" s="13">
        <v>150000</v>
      </c>
      <c r="G66" s="13">
        <v>150000</v>
      </c>
      <c r="H66" s="13">
        <f t="shared" si="24"/>
        <v>0</v>
      </c>
    </row>
    <row r="67" spans="1:8" ht="25.5">
      <c r="A67" s="11" t="s">
        <v>90</v>
      </c>
      <c r="B67" s="11" t="s">
        <v>1</v>
      </c>
      <c r="C67" s="11" t="s">
        <v>20</v>
      </c>
      <c r="D67" s="11" t="s">
        <v>28</v>
      </c>
      <c r="E67" s="12"/>
      <c r="F67" s="13">
        <v>30000</v>
      </c>
      <c r="G67" s="13">
        <f t="shared" ref="G67" si="26">G68</f>
        <v>30000</v>
      </c>
      <c r="H67" s="13">
        <f t="shared" si="24"/>
        <v>0</v>
      </c>
    </row>
    <row r="68" spans="1:8">
      <c r="A68" s="14" t="s">
        <v>47</v>
      </c>
      <c r="B68" s="11" t="s">
        <v>1</v>
      </c>
      <c r="C68" s="11" t="s">
        <v>20</v>
      </c>
      <c r="D68" s="11" t="s">
        <v>28</v>
      </c>
      <c r="E68" s="11" t="s">
        <v>2</v>
      </c>
      <c r="F68" s="13">
        <v>30000</v>
      </c>
      <c r="G68" s="13">
        <v>30000</v>
      </c>
      <c r="H68" s="13">
        <f t="shared" si="24"/>
        <v>0</v>
      </c>
    </row>
    <row r="69" spans="1:8" ht="25.5">
      <c r="A69" s="11" t="s">
        <v>91</v>
      </c>
      <c r="B69" s="11" t="s">
        <v>1</v>
      </c>
      <c r="C69" s="11" t="s">
        <v>20</v>
      </c>
      <c r="D69" s="11" t="s">
        <v>11</v>
      </c>
      <c r="E69" s="12"/>
      <c r="F69" s="13">
        <v>180000</v>
      </c>
      <c r="G69" s="13">
        <f t="shared" ref="G69" si="27">G70</f>
        <v>180000</v>
      </c>
      <c r="H69" s="13">
        <f t="shared" si="24"/>
        <v>0</v>
      </c>
    </row>
    <row r="70" spans="1:8">
      <c r="A70" s="14" t="s">
        <v>47</v>
      </c>
      <c r="B70" s="11" t="s">
        <v>1</v>
      </c>
      <c r="C70" s="11" t="s">
        <v>20</v>
      </c>
      <c r="D70" s="11" t="s">
        <v>11</v>
      </c>
      <c r="E70" s="11" t="s">
        <v>2</v>
      </c>
      <c r="F70" s="13">
        <v>180000</v>
      </c>
      <c r="G70" s="13">
        <v>180000</v>
      </c>
      <c r="H70" s="13">
        <f t="shared" si="24"/>
        <v>0</v>
      </c>
    </row>
    <row r="71" spans="1:8" ht="25.5">
      <c r="A71" s="11" t="s">
        <v>92</v>
      </c>
      <c r="B71" s="11" t="s">
        <v>1</v>
      </c>
      <c r="C71" s="11" t="s">
        <v>20</v>
      </c>
      <c r="D71" s="11" t="s">
        <v>12</v>
      </c>
      <c r="E71" s="12"/>
      <c r="F71" s="13">
        <v>40000</v>
      </c>
      <c r="G71" s="13">
        <f t="shared" ref="G71" si="28">G72</f>
        <v>40000</v>
      </c>
      <c r="H71" s="13">
        <f t="shared" si="24"/>
        <v>0</v>
      </c>
    </row>
    <row r="72" spans="1:8">
      <c r="A72" s="14" t="s">
        <v>47</v>
      </c>
      <c r="B72" s="11" t="s">
        <v>1</v>
      </c>
      <c r="C72" s="11" t="s">
        <v>20</v>
      </c>
      <c r="D72" s="11" t="s">
        <v>12</v>
      </c>
      <c r="E72" s="11" t="s">
        <v>2</v>
      </c>
      <c r="F72" s="13">
        <v>40000</v>
      </c>
      <c r="G72" s="13">
        <v>40000</v>
      </c>
      <c r="H72" s="13">
        <f t="shared" si="24"/>
        <v>0</v>
      </c>
    </row>
    <row r="73" spans="1:8">
      <c r="A73" s="11" t="s">
        <v>93</v>
      </c>
      <c r="B73" s="11" t="s">
        <v>1</v>
      </c>
      <c r="C73" s="11" t="s">
        <v>20</v>
      </c>
      <c r="D73" s="11" t="s">
        <v>25</v>
      </c>
      <c r="E73" s="12"/>
      <c r="F73" s="13">
        <v>100320</v>
      </c>
      <c r="G73" s="13">
        <f t="shared" ref="G73" si="29">G74</f>
        <v>100320</v>
      </c>
      <c r="H73" s="13">
        <f t="shared" si="24"/>
        <v>0</v>
      </c>
    </row>
    <row r="74" spans="1:8">
      <c r="A74" s="14" t="s">
        <v>47</v>
      </c>
      <c r="B74" s="11" t="s">
        <v>1</v>
      </c>
      <c r="C74" s="11" t="s">
        <v>20</v>
      </c>
      <c r="D74" s="11" t="s">
        <v>25</v>
      </c>
      <c r="E74" s="11" t="s">
        <v>2</v>
      </c>
      <c r="F74" s="13">
        <v>100320</v>
      </c>
      <c r="G74" s="13">
        <v>100320</v>
      </c>
      <c r="H74" s="13">
        <f t="shared" si="24"/>
        <v>0</v>
      </c>
    </row>
    <row r="75" spans="1:8" ht="38.25">
      <c r="A75" s="11" t="s">
        <v>94</v>
      </c>
      <c r="B75" s="11" t="s">
        <v>1</v>
      </c>
      <c r="C75" s="11" t="s">
        <v>20</v>
      </c>
      <c r="D75" s="11" t="s">
        <v>95</v>
      </c>
      <c r="E75" s="12"/>
      <c r="F75" s="13">
        <v>0</v>
      </c>
      <c r="G75" s="13">
        <f t="shared" ref="G75" si="30">G76</f>
        <v>0</v>
      </c>
      <c r="H75" s="13">
        <f t="shared" si="24"/>
        <v>0</v>
      </c>
    </row>
    <row r="76" spans="1:8">
      <c r="A76" s="14" t="s">
        <v>47</v>
      </c>
      <c r="B76" s="11" t="s">
        <v>1</v>
      </c>
      <c r="C76" s="11" t="s">
        <v>20</v>
      </c>
      <c r="D76" s="11" t="s">
        <v>95</v>
      </c>
      <c r="E76" s="11" t="s">
        <v>2</v>
      </c>
      <c r="F76" s="13">
        <v>0</v>
      </c>
      <c r="G76" s="13">
        <v>0</v>
      </c>
      <c r="H76" s="13">
        <f t="shared" si="24"/>
        <v>0</v>
      </c>
    </row>
    <row r="77" spans="1:8" ht="38.25">
      <c r="A77" s="11" t="s">
        <v>127</v>
      </c>
      <c r="B77" s="11" t="s">
        <v>1</v>
      </c>
      <c r="C77" s="11" t="s">
        <v>20</v>
      </c>
      <c r="D77" s="11" t="s">
        <v>126</v>
      </c>
      <c r="E77" s="12"/>
      <c r="F77" s="13">
        <v>1190000</v>
      </c>
      <c r="G77" s="13">
        <f t="shared" ref="G77" si="31">G78</f>
        <v>0</v>
      </c>
      <c r="H77" s="13">
        <f t="shared" si="24"/>
        <v>-1190000</v>
      </c>
    </row>
    <row r="78" spans="1:8">
      <c r="A78" s="14" t="s">
        <v>47</v>
      </c>
      <c r="B78" s="11" t="s">
        <v>1</v>
      </c>
      <c r="C78" s="11" t="s">
        <v>20</v>
      </c>
      <c r="D78" s="11" t="s">
        <v>126</v>
      </c>
      <c r="E78" s="11" t="s">
        <v>2</v>
      </c>
      <c r="F78" s="13">
        <v>1190000</v>
      </c>
      <c r="G78" s="13">
        <v>0</v>
      </c>
      <c r="H78" s="13">
        <f t="shared" si="24"/>
        <v>-1190000</v>
      </c>
    </row>
    <row r="79" spans="1:8" ht="25.5">
      <c r="A79" s="11" t="s">
        <v>128</v>
      </c>
      <c r="B79" s="11" t="s">
        <v>1</v>
      </c>
      <c r="C79" s="11" t="s">
        <v>20</v>
      </c>
      <c r="D79" s="11" t="s">
        <v>129</v>
      </c>
      <c r="E79" s="12"/>
      <c r="F79" s="13">
        <v>1010000</v>
      </c>
      <c r="G79" s="13">
        <f t="shared" ref="G79:G81" si="32">G80</f>
        <v>1010000</v>
      </c>
      <c r="H79" s="13">
        <f t="shared" si="24"/>
        <v>0</v>
      </c>
    </row>
    <row r="80" spans="1:8">
      <c r="A80" s="14" t="s">
        <v>47</v>
      </c>
      <c r="B80" s="11" t="s">
        <v>1</v>
      </c>
      <c r="C80" s="11" t="s">
        <v>20</v>
      </c>
      <c r="D80" s="11" t="s">
        <v>129</v>
      </c>
      <c r="E80" s="11" t="s">
        <v>2</v>
      </c>
      <c r="F80" s="13">
        <v>1010000</v>
      </c>
      <c r="G80" s="13">
        <v>1010000</v>
      </c>
      <c r="H80" s="13">
        <f t="shared" si="24"/>
        <v>0</v>
      </c>
    </row>
    <row r="81" spans="1:8">
      <c r="A81" s="12" t="s">
        <v>135</v>
      </c>
      <c r="B81" s="11" t="s">
        <v>1</v>
      </c>
      <c r="C81" s="11" t="s">
        <v>20</v>
      </c>
      <c r="D81" s="11" t="s">
        <v>134</v>
      </c>
      <c r="E81" s="12"/>
      <c r="F81" s="13">
        <f>F82</f>
        <v>0</v>
      </c>
      <c r="G81" s="13">
        <f t="shared" si="32"/>
        <v>575000</v>
      </c>
      <c r="H81" s="13">
        <f t="shared" si="24"/>
        <v>575000</v>
      </c>
    </row>
    <row r="82" spans="1:8">
      <c r="A82" s="14" t="s">
        <v>47</v>
      </c>
      <c r="B82" s="11" t="s">
        <v>1</v>
      </c>
      <c r="C82" s="11" t="s">
        <v>20</v>
      </c>
      <c r="D82" s="11" t="s">
        <v>134</v>
      </c>
      <c r="E82" s="11" t="s">
        <v>2</v>
      </c>
      <c r="F82" s="13">
        <v>0</v>
      </c>
      <c r="G82" s="13">
        <v>575000</v>
      </c>
      <c r="H82" s="13">
        <f t="shared" si="24"/>
        <v>575000</v>
      </c>
    </row>
    <row r="83" spans="1:8" ht="51">
      <c r="A83" s="11" t="s">
        <v>124</v>
      </c>
      <c r="B83" s="11" t="s">
        <v>1</v>
      </c>
      <c r="C83" s="11" t="s">
        <v>20</v>
      </c>
      <c r="D83" s="11" t="s">
        <v>96</v>
      </c>
      <c r="E83" s="12"/>
      <c r="F83" s="13">
        <v>150000</v>
      </c>
      <c r="G83" s="13">
        <f t="shared" ref="G83" si="33">G84</f>
        <v>0</v>
      </c>
      <c r="H83" s="13">
        <f t="shared" si="24"/>
        <v>-150000</v>
      </c>
    </row>
    <row r="84" spans="1:8">
      <c r="A84" s="14" t="s">
        <v>47</v>
      </c>
      <c r="B84" s="11" t="s">
        <v>1</v>
      </c>
      <c r="C84" s="11" t="s">
        <v>20</v>
      </c>
      <c r="D84" s="11" t="s">
        <v>96</v>
      </c>
      <c r="E84" s="11" t="s">
        <v>2</v>
      </c>
      <c r="F84" s="13">
        <v>150000</v>
      </c>
      <c r="G84" s="13">
        <v>0</v>
      </c>
      <c r="H84" s="13">
        <f t="shared" si="24"/>
        <v>-150000</v>
      </c>
    </row>
    <row r="85" spans="1:8" ht="25.5">
      <c r="A85" s="12" t="s">
        <v>122</v>
      </c>
      <c r="B85" s="11" t="s">
        <v>1</v>
      </c>
      <c r="C85" s="11" t="s">
        <v>20</v>
      </c>
      <c r="D85" s="12" t="s">
        <v>123</v>
      </c>
      <c r="E85" s="12"/>
      <c r="F85" s="13">
        <v>140000</v>
      </c>
      <c r="G85" s="13">
        <f t="shared" ref="G85" si="34">G86</f>
        <v>140000</v>
      </c>
      <c r="H85" s="13">
        <f t="shared" si="24"/>
        <v>0</v>
      </c>
    </row>
    <row r="86" spans="1:8">
      <c r="A86" s="14" t="s">
        <v>47</v>
      </c>
      <c r="B86" s="11" t="s">
        <v>1</v>
      </c>
      <c r="C86" s="11" t="s">
        <v>20</v>
      </c>
      <c r="D86" s="12" t="s">
        <v>123</v>
      </c>
      <c r="E86" s="11" t="s">
        <v>2</v>
      </c>
      <c r="F86" s="13">
        <v>140000</v>
      </c>
      <c r="G86" s="13">
        <v>140000</v>
      </c>
      <c r="H86" s="13">
        <f t="shared" si="24"/>
        <v>0</v>
      </c>
    </row>
    <row r="87" spans="1:8" ht="38.25">
      <c r="A87" s="12" t="s">
        <v>120</v>
      </c>
      <c r="B87" s="11" t="s">
        <v>1</v>
      </c>
      <c r="C87" s="11" t="s">
        <v>20</v>
      </c>
      <c r="D87" s="12" t="s">
        <v>121</v>
      </c>
      <c r="E87" s="12"/>
      <c r="F87" s="13">
        <v>180000</v>
      </c>
      <c r="G87" s="13">
        <f t="shared" ref="G87" si="35">G88</f>
        <v>180000</v>
      </c>
      <c r="H87" s="13">
        <f t="shared" si="24"/>
        <v>0</v>
      </c>
    </row>
    <row r="88" spans="1:8">
      <c r="A88" s="14" t="s">
        <v>47</v>
      </c>
      <c r="B88" s="11" t="s">
        <v>1</v>
      </c>
      <c r="C88" s="11" t="s">
        <v>20</v>
      </c>
      <c r="D88" s="12" t="s">
        <v>121</v>
      </c>
      <c r="E88" s="11" t="s">
        <v>2</v>
      </c>
      <c r="F88" s="13">
        <v>180000</v>
      </c>
      <c r="G88" s="13">
        <v>180000</v>
      </c>
      <c r="H88" s="13">
        <f t="shared" si="24"/>
        <v>0</v>
      </c>
    </row>
    <row r="89" spans="1:8" ht="25.5">
      <c r="A89" s="8" t="s">
        <v>97</v>
      </c>
      <c r="B89" s="8" t="s">
        <v>1</v>
      </c>
      <c r="C89" s="8" t="s">
        <v>98</v>
      </c>
      <c r="D89" s="9"/>
      <c r="E89" s="9"/>
      <c r="F89" s="10">
        <v>63000</v>
      </c>
      <c r="G89" s="10">
        <f t="shared" ref="G89:G90" si="36">G90</f>
        <v>10000</v>
      </c>
      <c r="H89" s="10">
        <f>G89-F89</f>
        <v>-53000</v>
      </c>
    </row>
    <row r="90" spans="1:8" ht="25.5">
      <c r="A90" s="11" t="s">
        <v>99</v>
      </c>
      <c r="B90" s="11" t="s">
        <v>1</v>
      </c>
      <c r="C90" s="11" t="s">
        <v>98</v>
      </c>
      <c r="D90" s="11" t="s">
        <v>13</v>
      </c>
      <c r="E90" s="12"/>
      <c r="F90" s="13">
        <v>63000</v>
      </c>
      <c r="G90" s="13">
        <f t="shared" si="36"/>
        <v>10000</v>
      </c>
      <c r="H90" s="13">
        <f>G90-F90</f>
        <v>-53000</v>
      </c>
    </row>
    <row r="91" spans="1:8">
      <c r="A91" s="11" t="s">
        <v>47</v>
      </c>
      <c r="B91" s="11" t="s">
        <v>1</v>
      </c>
      <c r="C91" s="11" t="s">
        <v>98</v>
      </c>
      <c r="D91" s="11" t="s">
        <v>13</v>
      </c>
      <c r="E91" s="11" t="s">
        <v>2</v>
      </c>
      <c r="F91" s="13">
        <v>63000</v>
      </c>
      <c r="G91" s="13">
        <v>10000</v>
      </c>
      <c r="H91" s="13">
        <f>G91-F91</f>
        <v>-53000</v>
      </c>
    </row>
    <row r="92" spans="1:8">
      <c r="A92" s="8" t="s">
        <v>100</v>
      </c>
      <c r="B92" s="8" t="s">
        <v>1</v>
      </c>
      <c r="C92" s="8" t="s">
        <v>101</v>
      </c>
      <c r="D92" s="9"/>
      <c r="E92" s="9"/>
      <c r="F92" s="10">
        <v>287049</v>
      </c>
      <c r="G92" s="10">
        <f t="shared" ref="G92" si="37">G93+G95</f>
        <v>287049</v>
      </c>
      <c r="H92" s="10">
        <f>G92-F92</f>
        <v>0</v>
      </c>
    </row>
    <row r="93" spans="1:8" ht="25.5">
      <c r="A93" s="11" t="s">
        <v>102</v>
      </c>
      <c r="B93" s="11" t="s">
        <v>1</v>
      </c>
      <c r="C93" s="11" t="s">
        <v>101</v>
      </c>
      <c r="D93" s="11" t="s">
        <v>14</v>
      </c>
      <c r="E93" s="12"/>
      <c r="F93" s="13">
        <v>30000</v>
      </c>
      <c r="G93" s="13">
        <f t="shared" ref="G93" si="38">G94</f>
        <v>30000</v>
      </c>
      <c r="H93" s="13">
        <f>G93-F93</f>
        <v>0</v>
      </c>
    </row>
    <row r="94" spans="1:8">
      <c r="A94" s="14" t="s">
        <v>103</v>
      </c>
      <c r="B94" s="11" t="s">
        <v>1</v>
      </c>
      <c r="C94" s="11" t="s">
        <v>101</v>
      </c>
      <c r="D94" s="11" t="s">
        <v>14</v>
      </c>
      <c r="E94" s="11" t="s">
        <v>16</v>
      </c>
      <c r="F94" s="13">
        <v>30000</v>
      </c>
      <c r="G94" s="13">
        <v>30000</v>
      </c>
      <c r="H94" s="13">
        <f t="shared" ref="H94:H97" si="39">G94-F94</f>
        <v>0</v>
      </c>
    </row>
    <row r="95" spans="1:8">
      <c r="A95" s="11" t="s">
        <v>104</v>
      </c>
      <c r="B95" s="11" t="s">
        <v>1</v>
      </c>
      <c r="C95" s="11" t="s">
        <v>101</v>
      </c>
      <c r="D95" s="11" t="s">
        <v>105</v>
      </c>
      <c r="E95" s="12"/>
      <c r="F95" s="13">
        <v>257049</v>
      </c>
      <c r="G95" s="13">
        <f t="shared" ref="G95" si="40">G96</f>
        <v>257049</v>
      </c>
      <c r="H95" s="13">
        <f t="shared" si="39"/>
        <v>0</v>
      </c>
    </row>
    <row r="96" spans="1:8" ht="25.5">
      <c r="A96" s="11" t="s">
        <v>106</v>
      </c>
      <c r="B96" s="11" t="s">
        <v>1</v>
      </c>
      <c r="C96" s="11" t="s">
        <v>101</v>
      </c>
      <c r="D96" s="11" t="s">
        <v>105</v>
      </c>
      <c r="E96" s="11" t="s">
        <v>19</v>
      </c>
      <c r="F96" s="13">
        <v>257049</v>
      </c>
      <c r="G96" s="13">
        <v>257049</v>
      </c>
      <c r="H96" s="13">
        <f t="shared" si="39"/>
        <v>0</v>
      </c>
    </row>
    <row r="97" spans="1:8" ht="38.25">
      <c r="A97" s="20" t="s">
        <v>107</v>
      </c>
      <c r="B97" s="11" t="s">
        <v>1</v>
      </c>
      <c r="C97" s="12"/>
      <c r="D97" s="12"/>
      <c r="E97" s="12"/>
      <c r="F97" s="13">
        <v>70000</v>
      </c>
      <c r="G97" s="13">
        <v>70000</v>
      </c>
      <c r="H97" s="13">
        <f t="shared" si="39"/>
        <v>0</v>
      </c>
    </row>
    <row r="98" spans="1:8">
      <c r="A98" s="8" t="s">
        <v>100</v>
      </c>
      <c r="B98" s="8" t="s">
        <v>1</v>
      </c>
      <c r="C98" s="8" t="s">
        <v>101</v>
      </c>
      <c r="D98" s="9"/>
      <c r="E98" s="9"/>
      <c r="F98" s="10">
        <v>70000</v>
      </c>
      <c r="G98" s="10">
        <f t="shared" ref="G98:G99" si="41">G99</f>
        <v>70000</v>
      </c>
      <c r="H98" s="10">
        <f>G98-F98</f>
        <v>0</v>
      </c>
    </row>
    <row r="99" spans="1:8" ht="38.25">
      <c r="A99" s="11" t="s">
        <v>108</v>
      </c>
      <c r="B99" s="11" t="s">
        <v>1</v>
      </c>
      <c r="C99" s="11" t="s">
        <v>101</v>
      </c>
      <c r="D99" s="11" t="s">
        <v>109</v>
      </c>
      <c r="E99" s="12"/>
      <c r="F99" s="13">
        <v>70000</v>
      </c>
      <c r="G99" s="13">
        <f t="shared" si="41"/>
        <v>70000</v>
      </c>
      <c r="H99" s="13">
        <f>G99-F99</f>
        <v>0</v>
      </c>
    </row>
    <row r="100" spans="1:8">
      <c r="A100" s="14" t="s">
        <v>110</v>
      </c>
      <c r="B100" s="11" t="s">
        <v>1</v>
      </c>
      <c r="C100" s="11" t="s">
        <v>101</v>
      </c>
      <c r="D100" s="11" t="s">
        <v>109</v>
      </c>
      <c r="E100" s="11" t="s">
        <v>3</v>
      </c>
      <c r="F100" s="13">
        <v>70000</v>
      </c>
      <c r="G100" s="13">
        <v>70000</v>
      </c>
      <c r="H100" s="13">
        <f>G100-F100</f>
        <v>0</v>
      </c>
    </row>
    <row r="101" spans="1:8" ht="25.5">
      <c r="A101" s="8" t="s">
        <v>111</v>
      </c>
      <c r="B101" s="8" t="s">
        <v>1</v>
      </c>
      <c r="C101" s="8" t="s">
        <v>112</v>
      </c>
      <c r="D101" s="9"/>
      <c r="E101" s="9"/>
      <c r="F101" s="10">
        <v>1500</v>
      </c>
      <c r="G101" s="10">
        <f t="shared" ref="G101:G102" si="42">G102</f>
        <v>1500</v>
      </c>
      <c r="H101" s="10">
        <f>G101-F101</f>
        <v>0</v>
      </c>
    </row>
    <row r="102" spans="1:8" ht="25.5">
      <c r="A102" s="11" t="s">
        <v>113</v>
      </c>
      <c r="B102" s="11" t="s">
        <v>1</v>
      </c>
      <c r="C102" s="11" t="s">
        <v>112</v>
      </c>
      <c r="D102" s="11" t="s">
        <v>15</v>
      </c>
      <c r="E102" s="12"/>
      <c r="F102" s="13">
        <v>1500</v>
      </c>
      <c r="G102" s="13">
        <f t="shared" si="42"/>
        <v>1500</v>
      </c>
      <c r="H102" s="13">
        <f>G102-F102</f>
        <v>0</v>
      </c>
    </row>
    <row r="103" spans="1:8">
      <c r="A103" s="14" t="s">
        <v>110</v>
      </c>
      <c r="B103" s="11" t="s">
        <v>1</v>
      </c>
      <c r="C103" s="11" t="s">
        <v>112</v>
      </c>
      <c r="D103" s="11" t="s">
        <v>15</v>
      </c>
      <c r="E103" s="11" t="s">
        <v>3</v>
      </c>
      <c r="F103" s="13">
        <v>1500</v>
      </c>
      <c r="G103" s="13">
        <v>1500</v>
      </c>
      <c r="H103" s="13">
        <f t="shared" ref="H103:H104" si="43">G103-F103</f>
        <v>0</v>
      </c>
    </row>
    <row r="104" spans="1:8" ht="38.25">
      <c r="A104" s="20" t="s">
        <v>114</v>
      </c>
      <c r="B104" s="11" t="s">
        <v>1</v>
      </c>
      <c r="C104" s="12"/>
      <c r="D104" s="12"/>
      <c r="E104" s="12"/>
      <c r="F104" s="13">
        <v>3050000</v>
      </c>
      <c r="G104" s="13">
        <v>3050000</v>
      </c>
      <c r="H104" s="13">
        <f t="shared" si="43"/>
        <v>0</v>
      </c>
    </row>
    <row r="105" spans="1:8">
      <c r="A105" s="8" t="s">
        <v>115</v>
      </c>
      <c r="B105" s="8" t="s">
        <v>1</v>
      </c>
      <c r="C105" s="8" t="s">
        <v>116</v>
      </c>
      <c r="D105" s="9"/>
      <c r="E105" s="9"/>
      <c r="F105" s="10">
        <v>3050000</v>
      </c>
      <c r="G105" s="10">
        <f t="shared" ref="G105:G106" si="44">G106</f>
        <v>3050000</v>
      </c>
      <c r="H105" s="10">
        <f>G105-F105</f>
        <v>0</v>
      </c>
    </row>
    <row r="106" spans="1:8" ht="25.5">
      <c r="A106" s="11" t="s">
        <v>117</v>
      </c>
      <c r="B106" s="11" t="s">
        <v>1</v>
      </c>
      <c r="C106" s="11" t="s">
        <v>116</v>
      </c>
      <c r="D106" s="11" t="s">
        <v>118</v>
      </c>
      <c r="E106" s="12"/>
      <c r="F106" s="13">
        <v>3050000</v>
      </c>
      <c r="G106" s="13">
        <f t="shared" si="44"/>
        <v>3050000</v>
      </c>
      <c r="H106" s="13">
        <f>G106-F106</f>
        <v>0</v>
      </c>
    </row>
    <row r="107" spans="1:8">
      <c r="A107" s="14" t="s">
        <v>110</v>
      </c>
      <c r="B107" s="11" t="s">
        <v>1</v>
      </c>
      <c r="C107" s="11" t="s">
        <v>116</v>
      </c>
      <c r="D107" s="11" t="s">
        <v>118</v>
      </c>
      <c r="E107" s="11" t="s">
        <v>3</v>
      </c>
      <c r="F107" s="13">
        <v>3050000</v>
      </c>
      <c r="G107" s="13">
        <v>3050000</v>
      </c>
      <c r="H107" s="13">
        <f>G107-F107</f>
        <v>0</v>
      </c>
    </row>
    <row r="108" spans="1:8">
      <c r="A108" s="21" t="s">
        <v>119</v>
      </c>
      <c r="B108" s="21"/>
      <c r="C108" s="21"/>
      <c r="D108" s="21"/>
      <c r="E108" s="21"/>
      <c r="F108" s="22">
        <v>17092471.560000002</v>
      </c>
      <c r="G108" s="22">
        <f t="shared" ref="G108:H108" si="45">G9</f>
        <v>16942655.560000002</v>
      </c>
      <c r="H108" s="22">
        <f t="shared" si="45"/>
        <v>-724816</v>
      </c>
    </row>
  </sheetData>
  <mergeCells count="13">
    <mergeCell ref="A1:H1"/>
    <mergeCell ref="A2:H2"/>
    <mergeCell ref="A3:H3"/>
    <mergeCell ref="A4:H4"/>
    <mergeCell ref="A5:H5"/>
    <mergeCell ref="F6:F7"/>
    <mergeCell ref="G6:G7"/>
    <mergeCell ref="H6:H7"/>
    <mergeCell ref="A6:A7"/>
    <mergeCell ref="B6:B7"/>
    <mergeCell ref="C6:C7"/>
    <mergeCell ref="D6:D7"/>
    <mergeCell ref="E6:E7"/>
  </mergeCells>
  <pageMargins left="0.67" right="0.31" top="0.39" bottom="0.25" header="0.3" footer="0.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2024-12-05T09:49:55Z</dcterms:modified>
</cp:coreProperties>
</file>