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исполнение бюджета" sheetId="1" r:id="rId1"/>
  </sheets>
  <definedNames>
    <definedName name="_xlnm.Print_Titles" localSheetId="0">'исполнение бюджета'!$5:$5</definedName>
    <definedName name="_xlnm.Print_Area" localSheetId="0">'исполнение бюджета'!$A$1:$H$92</definedName>
  </definedNames>
  <calcPr fullCalcOnLoad="1"/>
</workbook>
</file>

<file path=xl/sharedStrings.xml><?xml version="1.0" encoding="utf-8"?>
<sst xmlns="http://schemas.openxmlformats.org/spreadsheetml/2006/main" count="214" uniqueCount="171">
  <si>
    <t>ФИЗИЧЕСКАЯ КУЛЬТУРА И СПОРТ</t>
  </si>
  <si>
    <t>1 11 00000 00 0000 000</t>
  </si>
  <si>
    <t xml:space="preserve">1 05 03000 01 0000 110 </t>
  </si>
  <si>
    <t xml:space="preserve">Единый сельскохозяйственный налог </t>
  </si>
  <si>
    <t>1 06 00000 00 0000 000</t>
  </si>
  <si>
    <t>НАЛОГИ НА ИМУЩЕСТВО</t>
  </si>
  <si>
    <t>1 05 00000 00 0000 000</t>
  </si>
  <si>
    <t>НАЛОГИ НА СОВОКУПНЫЙ ДОХОД</t>
  </si>
  <si>
    <t>1 14 00000 00 0000 000</t>
  </si>
  <si>
    <t>Прочие налоги и сборы ( по отмененным местным налогам и сборам)</t>
  </si>
  <si>
    <t>НАЛОГОВЫЕ И НЕНАЛОГОВЫЕ ДОХОДЫ</t>
  </si>
  <si>
    <t>(тыс.руб.)</t>
  </si>
  <si>
    <t>ОБРАЗОВАНИЕ</t>
  </si>
  <si>
    <t>СОЦИАЛЬНАЯ ПОЛИТИКА</t>
  </si>
  <si>
    <t>Иные межбюджетные трансферты</t>
  </si>
  <si>
    <t>НАЦИОНАЛЬНАЯ БЕЗОПАСНОСТЬ И ПРАВООХРАНИТЕЛЬНАЯ ДЕЯТЕЛЬНОСТЬ</t>
  </si>
  <si>
    <t>НАЦИОНАЛЬНАЯ ЭКОНОМИКА</t>
  </si>
  <si>
    <t>ДОХОДЫ ОТ ПРОДАЖИ МАТЕРИАЛЬНЫХ НЕМАТЕРИАЛЬНЫХ АКТИВОВ</t>
  </si>
  <si>
    <t>1 16 00000 00 0000 000</t>
  </si>
  <si>
    <t>1 13 00000 00 0000 000</t>
  </si>
  <si>
    <t xml:space="preserve">1 05 01000 00 0000 110 </t>
  </si>
  <si>
    <t xml:space="preserve">        </t>
  </si>
  <si>
    <t>ДОХОДЫ ОТ ИСПОЛЬЗОВАНИЯ ИМУЩЕСТВА, НАХОДЯЩЕГОСЯ В ГОСУДАРСТВЕННОЙ И МУНИЦИПАЛЬНОЙ СОБСТВЕННОСТИ</t>
  </si>
  <si>
    <t>Код</t>
  </si>
  <si>
    <t xml:space="preserve">1 01 02000 01 0000 110 </t>
  </si>
  <si>
    <t>Налог на доходы физических лиц</t>
  </si>
  <si>
    <t>000</t>
  </si>
  <si>
    <t>1 09 0700 00 0000 110</t>
  </si>
  <si>
    <t>ЗАДОЛЖЕННОСТЬ И ПЕРЕРАСЧЕТЫ ПО ОТМЕНЕННЫМ НАЛОГАМ, СБОРАМ И ИНЫМ ОБЯЗАТЕЛЬНЫМ ПЛАТЕЖАМ</t>
  </si>
  <si>
    <t>% исполнения к году</t>
  </si>
  <si>
    <t>ШТРАФЫ, САНКЦИИ, ВОЗМЕЩЕНИЕ УЩЕРБА</t>
  </si>
  <si>
    <t>ОБЩЕГОСУДАРСТВЕННЫЕ ВОПРОСЫ</t>
  </si>
  <si>
    <t>1 01 00000 00 0000 000</t>
  </si>
  <si>
    <t>1 17 00000 00 0000 000</t>
  </si>
  <si>
    <t>ПРОЧИЕ НЕНАЛОГОВЫЕ ДОХОДЫ</t>
  </si>
  <si>
    <t>НАЛОГИ НА ПРИБЫЛЬ, ДОХОДЫ</t>
  </si>
  <si>
    <t>БЕЗВОЗМЕЗДНЫЕ ПОСТУПЛЕНИЯ</t>
  </si>
  <si>
    <t>2 00 00000 00 0000 000</t>
  </si>
  <si>
    <t>1 09 00000 00 0000 000</t>
  </si>
  <si>
    <t>Безвозмездные поступления от других бюджетов бюджетной системы Российской Федерации</t>
  </si>
  <si>
    <t>2 02 00000 00 0000 000</t>
  </si>
  <si>
    <t>01 03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</si>
  <si>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</si>
  <si>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01 11</t>
  </si>
  <si>
    <t>Резервные фонды</t>
  </si>
  <si>
    <t>01 13</t>
  </si>
  <si>
    <t>Другие общегосударственные вопросы</t>
  </si>
  <si>
    <t>01 00</t>
  </si>
  <si>
    <t>03 00</t>
  </si>
  <si>
    <t>03 09</t>
  </si>
  <si>
    <t>04 00</t>
  </si>
  <si>
    <t>04 08</t>
  </si>
  <si>
    <t>Транспорт</t>
  </si>
  <si>
    <t>04 09</t>
  </si>
  <si>
    <t>Дорожное хозяйство (дорожные фонды)</t>
  </si>
  <si>
    <t>04 12</t>
  </si>
  <si>
    <t>Другие вопросы в области национальной экономики</t>
  </si>
  <si>
    <t>05 00</t>
  </si>
  <si>
    <t>05 01</t>
  </si>
  <si>
    <t>Жилищное хозяйство</t>
  </si>
  <si>
    <t>05 02</t>
  </si>
  <si>
    <t>Коммунальное хозяйство</t>
  </si>
  <si>
    <t>07 00</t>
  </si>
  <si>
    <t>07 05</t>
  </si>
  <si>
    <t>Профессиональная подготовка, переподготовка и повышение квалификации</t>
  </si>
  <si>
    <t>08 00</t>
  </si>
  <si>
    <t>08 01</t>
  </si>
  <si>
    <t>Культура</t>
  </si>
  <si>
    <t>08 04</t>
  </si>
  <si>
    <t xml:space="preserve">Другие вопросы в области культуры, кинематографии </t>
  </si>
  <si>
    <t>10 00</t>
  </si>
  <si>
    <t>10 03</t>
  </si>
  <si>
    <t>Социальное обеспечение населения</t>
  </si>
  <si>
    <t>11 00</t>
  </si>
  <si>
    <t>11 05</t>
  </si>
  <si>
    <t>Другие вопросы в области физической культуры и спорта</t>
  </si>
  <si>
    <t>14 00</t>
  </si>
  <si>
    <t>14 01</t>
  </si>
  <si>
    <t>Дотации на выравнивание бюджетной обеспеченности субъектов Российской Федерации и муниципальных образований</t>
  </si>
  <si>
    <t>14 03</t>
  </si>
  <si>
    <t>Прочие межбюджетные трансферты бюджетам субъектов Российской Федерации и муниципальных образований общего характера</t>
  </si>
  <si>
    <t xml:space="preserve">Налог, взимаемый в связи с применением упрощенной системы налогообложения </t>
  </si>
  <si>
    <t xml:space="preserve">КУЛЬТУРА, КИНЕМАТОГРАФИЯ </t>
  </si>
  <si>
    <t>13 00</t>
  </si>
  <si>
    <t>ОБСЛУЖИВАНИЕ ГОСУДАРСТВЕННОГО И МУНИЦИПАЛЬНОГО ДОЛГА</t>
  </si>
  <si>
    <t>13 01</t>
  </si>
  <si>
    <t>ПРОФИЦИТ БЮДЖЕТА (со знаком "плюс") ДЕФИЦИТ БЮДЖЕТА (со знаком "минус")</t>
  </si>
  <si>
    <t>11 01</t>
  </si>
  <si>
    <t>Физическая культура</t>
  </si>
  <si>
    <t>1 03 00000 00 0000 000</t>
  </si>
  <si>
    <t>1 03 02000 01 0000 110</t>
  </si>
  <si>
    <t>Акцизы по подакцизным товарам (продукции), производимым на территории Российской Федерации</t>
  </si>
  <si>
    <t xml:space="preserve">МЕЖБЮДЖЕТНЫЕ ТРАНСФЕРТЫ ОБЩЕГО ХАРАКТЕРА БЮДЖЕТАМ СУБЪЕКТОВ РОССИЙСКОЙ ФЕДЕРАЦИИ И МУНИЦИПАЛЬНЫХ ОБРАЗОВАНИЙ </t>
  </si>
  <si>
    <t>Исполнение бюджета городского поселения "Город Людиново"</t>
  </si>
  <si>
    <t xml:space="preserve">1 06 01000 00 0000 110 </t>
  </si>
  <si>
    <t>Налог на имущество физических лиц</t>
  </si>
  <si>
    <t xml:space="preserve">1 06 06000 00 0000 110 </t>
  </si>
  <si>
    <t>Земельный налог</t>
  </si>
  <si>
    <t>АДМИНИСТРАТИВНЫЕПЛАТЕЖИ И СБОРЫ</t>
  </si>
  <si>
    <t>1 15 00000 00 0000 000</t>
  </si>
  <si>
    <t>1 16 51040 02 0000 140</t>
  </si>
  <si>
    <t xml:space="preserve">Денежные взыскания (штрафы), установленные законами субъектов Российской Федерации за несоблюдение муниципальных правовых актов, зачисляемые в бюджеты поселений </t>
  </si>
  <si>
    <t>1 16 90050 13 0000 140</t>
  </si>
  <si>
    <t>Прочие поступления от денежных взысканий (штрафов) и иных сумм в возмещение ущерба, зачисляемые в бюджеты городских поселений</t>
  </si>
  <si>
    <t>1 17 01050 13 0000 180</t>
  </si>
  <si>
    <t>Невыясненные поступления, зачисляемые в бюджеты городских поселений</t>
  </si>
  <si>
    <t>1 17 05050 13 0000 180</t>
  </si>
  <si>
    <t>Прочие неналоговые доходы бюджетов городских поселений</t>
  </si>
  <si>
    <t>Прочие безвозмездные поступления в бюджеты городских поселений</t>
  </si>
  <si>
    <t>04 07</t>
  </si>
  <si>
    <t>Лесное хозяйство</t>
  </si>
  <si>
    <t>05 03</t>
  </si>
  <si>
    <t>Благоустройство</t>
  </si>
  <si>
    <t>05 05</t>
  </si>
  <si>
    <t>Другие вопросы в области жилищно-коммунального хозяйства</t>
  </si>
  <si>
    <t>Обслуживание государственного внутреннего и муниципального долга</t>
  </si>
  <si>
    <t xml:space="preserve">Дотации бюджетам бюджетной системы Российской Федерации </t>
  </si>
  <si>
    <t>Субсидии бюджетам бюджетной системы Российской Федерации (межбюджетные субсидии)</t>
  </si>
  <si>
    <t>2 19 00000 13 0000 151</t>
  </si>
  <si>
    <t>Возврат остатков субсидий, субвенций и иных межбюджетных трансфертов, имеющих целевое назначение, прошлых лет из бюджетов городских поселений</t>
  </si>
  <si>
    <t>ЖИЛИЩНО-КОММУНАЛЬНОЕ ХОЗЯЙСТВО</t>
  </si>
  <si>
    <t>2 02 10000 00 0000 150</t>
  </si>
  <si>
    <t>2 02 20000 00 0000 150</t>
  </si>
  <si>
    <t>2 02 40000 00 0000 150</t>
  </si>
  <si>
    <t>10 06</t>
  </si>
  <si>
    <t>Другие вопросы в области социальной политики</t>
  </si>
  <si>
    <t>Уточненные бюджетные назначения на год*</t>
  </si>
  <si>
    <t>ДОХОДЫ ОТ ОКАЗАНИЯ ПЛАТНЫХ УСЛУГ И КОМПЕНСАЦИИ ЗАТРАТ ГОСУДАРСТВА</t>
  </si>
  <si>
    <t>Наименование показателей бюджетной классификации</t>
  </si>
  <si>
    <t>Отклонение                      +,-                                                              к году</t>
  </si>
  <si>
    <t>НАЛОГИ НА ТОВАРЫ (РАБОТЫ, УСЛУГИ), РЕАЛИЗУЕМЫЕ НА ТЕРРИТОРИИ РОССИЙСКОЙ ФЕДЕРАЦИИ</t>
  </si>
  <si>
    <t xml:space="preserve">1 05 06000 01 0000 110 </t>
  </si>
  <si>
    <t>Налог на профессиональный доход</t>
  </si>
  <si>
    <t>2 07 00000 00 0000 000</t>
  </si>
  <si>
    <t xml:space="preserve">Прочие безвозмездные поступления </t>
  </si>
  <si>
    <t>1 09 0405 00 0000 110</t>
  </si>
  <si>
    <t>Земельный налог (по обязательствам, возникшим до 1 января 2006 года)</t>
  </si>
  <si>
    <t>01 07</t>
  </si>
  <si>
    <t>Обеспечение проведения выборов и референдумов</t>
  </si>
  <si>
    <t>1 11 05000 00 0000 120</t>
  </si>
  <si>
    <t xml:space="preserve">Доходы, получаемые в виде арендной либо иной платы за передачу в возмездное пользование государственного и муниципального имущества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</si>
  <si>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1 11 09000 00 0000 120</t>
  </si>
  <si>
    <t xml:space="preserve"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 </t>
  </si>
  <si>
    <t>1 13 01000 00 0000 130</t>
  </si>
  <si>
    <t xml:space="preserve">Доходы от оказания платных услуг (работ) </t>
  </si>
  <si>
    <t>1 14 02050 13 0000 410</t>
  </si>
  <si>
    <t xml:space="preserve">Доходы от реализации имущества, находящегося в собственности городских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 </t>
  </si>
  <si>
    <t>1 14 06000 00 0000 430</t>
  </si>
  <si>
    <t>Доходы от продажи земельных участков, находящихся в государственной и муниципальной собственности</t>
  </si>
  <si>
    <t>1 15 02000 00 0000 140</t>
  </si>
  <si>
    <t>Платежи, взимаемые государственными и муниципальными органами (организациями) за выполнение определенных функций</t>
  </si>
  <si>
    <t>1 16 02000 02 0000 140</t>
  </si>
  <si>
    <t>Административные штрафы, установленные законами субъектов Российской Федерации об административных правонарушениях</t>
  </si>
  <si>
    <t>1 16 07000 00 0000 140</t>
  </si>
  <si>
    <t>Штрафы, неустойки, пени, уплаченные в соответствии с законом или договором в случае неисполнения или ненадлежащего исполнения обязательств перед государственным (муниципальным) органом, органом управления государственным внебюджетным фондом, казенным учреждением, Центральным банком Российской Федерации, иной организацией, действующей от имени Российской Федерации</t>
  </si>
  <si>
    <t>1 16 10000 00 0000 140</t>
  </si>
  <si>
    <t>Платежи в целях возмещения причиненного ущерба (убытков)</t>
  </si>
  <si>
    <t>1 13 02000 00 0000 130</t>
  </si>
  <si>
    <t>Доходы от компенсации затрат государства</t>
  </si>
  <si>
    <t>2 07 05000 13 0000 150</t>
  </si>
  <si>
    <t>2 19 00000 00 0000 000</t>
  </si>
  <si>
    <t xml:space="preserve">Возврат остатков субсидий, субвенций и иных межбюджетных трансфертов, имеющих целевое назначение, прошлых лет </t>
  </si>
  <si>
    <t>Гражданская оборона</t>
  </si>
  <si>
    <t>10 04</t>
  </si>
  <si>
    <t>Охрана семьи и детства</t>
  </si>
  <si>
    <t>ДОХОДЫ БЮДЖЕТА - ВСЕГО</t>
  </si>
  <si>
    <t>в том числе:</t>
  </si>
  <si>
    <t>РАСХОДЫ БЮДЖЕТА - ВСЕГО</t>
  </si>
  <si>
    <t>на 01.04.2024 года</t>
  </si>
  <si>
    <t>Исполнение на 01.04.2024 г.</t>
  </si>
  <si>
    <t>*Бюджетный план на 2024 год уточнен с учетом изменений безвозмездных и целевых средств по отчету</t>
  </si>
</sst>
</file>

<file path=xl/styles.xml><?xml version="1.0" encoding="utf-8"?>
<styleSheet xmlns="http://schemas.openxmlformats.org/spreadsheetml/2006/main">
  <numFmts count="32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Да&quot;;&quot;Да&quot;;&quot;Нет&quot;"/>
    <numFmt numFmtId="173" formatCode="&quot;Истина&quot;;&quot;Истина&quot;;&quot;Ложь&quot;"/>
    <numFmt numFmtId="174" formatCode="&quot;Вкл&quot;;&quot;Вкл&quot;;&quot;Выкл&quot;"/>
    <numFmt numFmtId="175" formatCode="[$€-2]\ ###,000_);[Red]\([$€-2]\ ###,000\)"/>
    <numFmt numFmtId="176" formatCode="0.0"/>
    <numFmt numFmtId="177" formatCode="0.0000000000"/>
    <numFmt numFmtId="178" formatCode="0.000000000"/>
    <numFmt numFmtId="179" formatCode="0.00000000"/>
    <numFmt numFmtId="180" formatCode="0.0000000"/>
    <numFmt numFmtId="181" formatCode="0.000000"/>
    <numFmt numFmtId="182" formatCode="0.00000"/>
    <numFmt numFmtId="183" formatCode="0.0000"/>
    <numFmt numFmtId="184" formatCode="0.000"/>
    <numFmt numFmtId="185" formatCode="#,##0.0"/>
    <numFmt numFmtId="186" formatCode="#,##0_ ;\-#,##0\ "/>
    <numFmt numFmtId="187" formatCode="#,##0.0_ ;\-#,##0.0\ "/>
  </numFmts>
  <fonts count="51">
    <font>
      <sz val="10"/>
      <name val="Arial Cyr"/>
      <family val="0"/>
    </font>
    <font>
      <b/>
      <sz val="10"/>
      <name val="Arial Cyr"/>
      <family val="0"/>
    </font>
    <font>
      <b/>
      <sz val="12"/>
      <color indexed="24"/>
      <name val="Times New Roman Cyr"/>
      <family val="1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color indexed="32"/>
      <name val="Arial Cyr"/>
      <family val="2"/>
    </font>
    <font>
      <b/>
      <sz val="12"/>
      <color indexed="32"/>
      <name val="Arial Cyr"/>
      <family val="2"/>
    </font>
    <font>
      <sz val="16"/>
      <name val="Arial Cyr"/>
      <family val="0"/>
    </font>
    <font>
      <sz val="16"/>
      <name val="Times New Roman"/>
      <family val="1"/>
    </font>
    <font>
      <b/>
      <sz val="16"/>
      <name val="Times New Roman"/>
      <family val="1"/>
    </font>
    <font>
      <sz val="14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i/>
      <sz val="12"/>
      <name val="Times New Roman"/>
      <family val="1"/>
    </font>
    <font>
      <sz val="12"/>
      <color indexed="8"/>
      <name val="Times New Roman"/>
      <family val="1"/>
    </font>
    <font>
      <b/>
      <i/>
      <u val="single"/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sz val="10"/>
      <color indexed="8"/>
      <name val="Arial Cyr"/>
      <family val="2"/>
    </font>
    <font>
      <sz val="10"/>
      <color indexed="9"/>
      <name val="Arial Cyr"/>
      <family val="2"/>
    </font>
    <font>
      <sz val="10"/>
      <color indexed="62"/>
      <name val="Arial Cyr"/>
      <family val="2"/>
    </font>
    <font>
      <b/>
      <sz val="10"/>
      <color indexed="63"/>
      <name val="Arial Cyr"/>
      <family val="2"/>
    </font>
    <font>
      <b/>
      <sz val="10"/>
      <color indexed="52"/>
      <name val="Arial Cyr"/>
      <family val="2"/>
    </font>
    <font>
      <b/>
      <sz val="15"/>
      <color indexed="56"/>
      <name val="Arial Cyr"/>
      <family val="2"/>
    </font>
    <font>
      <b/>
      <sz val="13"/>
      <color indexed="56"/>
      <name val="Arial Cyr"/>
      <family val="2"/>
    </font>
    <font>
      <b/>
      <sz val="11"/>
      <color indexed="56"/>
      <name val="Arial Cyr"/>
      <family val="2"/>
    </font>
    <font>
      <b/>
      <sz val="10"/>
      <color indexed="8"/>
      <name val="Arial Cyr"/>
      <family val="2"/>
    </font>
    <font>
      <b/>
      <sz val="10"/>
      <color indexed="9"/>
      <name val="Arial Cyr"/>
      <family val="2"/>
    </font>
    <font>
      <b/>
      <sz val="18"/>
      <color indexed="56"/>
      <name val="Cambria"/>
      <family val="2"/>
    </font>
    <font>
      <sz val="10"/>
      <color indexed="60"/>
      <name val="Arial Cyr"/>
      <family val="2"/>
    </font>
    <font>
      <sz val="10"/>
      <color indexed="20"/>
      <name val="Arial Cyr"/>
      <family val="2"/>
    </font>
    <font>
      <i/>
      <sz val="10"/>
      <color indexed="23"/>
      <name val="Arial Cyr"/>
      <family val="2"/>
    </font>
    <font>
      <sz val="10"/>
      <color indexed="52"/>
      <name val="Arial Cyr"/>
      <family val="2"/>
    </font>
    <font>
      <sz val="10"/>
      <color indexed="10"/>
      <name val="Arial Cyr"/>
      <family val="2"/>
    </font>
    <font>
      <sz val="10"/>
      <color indexed="17"/>
      <name val="Arial Cyr"/>
      <family val="2"/>
    </font>
    <font>
      <sz val="10"/>
      <color theme="1"/>
      <name val="Arial Cyr"/>
      <family val="2"/>
    </font>
    <font>
      <sz val="10"/>
      <color theme="0"/>
      <name val="Arial Cyr"/>
      <family val="2"/>
    </font>
    <font>
      <sz val="10"/>
      <color rgb="FF3F3F76"/>
      <name val="Arial Cyr"/>
      <family val="2"/>
    </font>
    <font>
      <b/>
      <sz val="10"/>
      <color rgb="FF3F3F3F"/>
      <name val="Arial Cyr"/>
      <family val="2"/>
    </font>
    <font>
      <b/>
      <sz val="10"/>
      <color rgb="FFFA7D00"/>
      <name val="Arial Cyr"/>
      <family val="2"/>
    </font>
    <font>
      <b/>
      <sz val="15"/>
      <color theme="3"/>
      <name val="Arial Cyr"/>
      <family val="2"/>
    </font>
    <font>
      <b/>
      <sz val="13"/>
      <color theme="3"/>
      <name val="Arial Cyr"/>
      <family val="2"/>
    </font>
    <font>
      <b/>
      <sz val="11"/>
      <color theme="3"/>
      <name val="Arial Cyr"/>
      <family val="2"/>
    </font>
    <font>
      <b/>
      <sz val="10"/>
      <color theme="1"/>
      <name val="Arial Cyr"/>
      <family val="2"/>
    </font>
    <font>
      <b/>
      <sz val="10"/>
      <color theme="0"/>
      <name val="Arial Cyr"/>
      <family val="2"/>
    </font>
    <font>
      <b/>
      <sz val="18"/>
      <color theme="3"/>
      <name val="Cambria"/>
      <family val="2"/>
    </font>
    <font>
      <sz val="10"/>
      <color rgb="FF9C6500"/>
      <name val="Arial Cyr"/>
      <family val="2"/>
    </font>
    <font>
      <sz val="10"/>
      <color rgb="FF9C0006"/>
      <name val="Arial Cyr"/>
      <family val="2"/>
    </font>
    <font>
      <i/>
      <sz val="10"/>
      <color rgb="FF7F7F7F"/>
      <name val="Arial Cyr"/>
      <family val="2"/>
    </font>
    <font>
      <sz val="10"/>
      <color rgb="FFFA7D00"/>
      <name val="Arial Cyr"/>
      <family val="2"/>
    </font>
    <font>
      <sz val="10"/>
      <color rgb="FFFF0000"/>
      <name val="Arial Cyr"/>
      <family val="2"/>
    </font>
    <font>
      <sz val="10"/>
      <color rgb="FF006100"/>
      <name val="Arial Cyr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7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4" fillId="2" borderId="0" applyNumberFormat="0" applyBorder="0" applyAlignment="0" applyProtection="0"/>
    <xf numFmtId="0" fontId="34" fillId="3" borderId="0" applyNumberFormat="0" applyBorder="0" applyAlignment="0" applyProtection="0"/>
    <xf numFmtId="0" fontId="34" fillId="4" borderId="0" applyNumberFormat="0" applyBorder="0" applyAlignment="0" applyProtection="0"/>
    <xf numFmtId="0" fontId="34" fillId="5" borderId="0" applyNumberFormat="0" applyBorder="0" applyAlignment="0" applyProtection="0"/>
    <xf numFmtId="0" fontId="34" fillId="6" borderId="0" applyNumberFormat="0" applyBorder="0" applyAlignment="0" applyProtection="0"/>
    <xf numFmtId="0" fontId="34" fillId="7" borderId="0" applyNumberFormat="0" applyBorder="0" applyAlignment="0" applyProtection="0"/>
    <xf numFmtId="0" fontId="34" fillId="8" borderId="0" applyNumberFormat="0" applyBorder="0" applyAlignment="0" applyProtection="0"/>
    <xf numFmtId="0" fontId="34" fillId="9" borderId="0" applyNumberFormat="0" applyBorder="0" applyAlignment="0" applyProtection="0"/>
    <xf numFmtId="0" fontId="34" fillId="10" borderId="0" applyNumberFormat="0" applyBorder="0" applyAlignment="0" applyProtection="0"/>
    <xf numFmtId="0" fontId="34" fillId="11" borderId="0" applyNumberFormat="0" applyBorder="0" applyAlignment="0" applyProtection="0"/>
    <xf numFmtId="0" fontId="34" fillId="12" borderId="0" applyNumberFormat="0" applyBorder="0" applyAlignment="0" applyProtection="0"/>
    <xf numFmtId="0" fontId="34" fillId="13" borderId="0" applyNumberFormat="0" applyBorder="0" applyAlignment="0" applyProtection="0"/>
    <xf numFmtId="0" fontId="35" fillId="14" borderId="0" applyNumberFormat="0" applyBorder="0" applyAlignment="0" applyProtection="0"/>
    <xf numFmtId="0" fontId="35" fillId="15" borderId="0" applyNumberFormat="0" applyBorder="0" applyAlignment="0" applyProtection="0"/>
    <xf numFmtId="0" fontId="35" fillId="16" borderId="0" applyNumberFormat="0" applyBorder="0" applyAlignment="0" applyProtection="0"/>
    <xf numFmtId="0" fontId="35" fillId="17" borderId="0" applyNumberFormat="0" applyBorder="0" applyAlignment="0" applyProtection="0"/>
    <xf numFmtId="0" fontId="35" fillId="18" borderId="0" applyNumberFormat="0" applyBorder="0" applyAlignment="0" applyProtection="0"/>
    <xf numFmtId="0" fontId="35" fillId="19" borderId="0" applyNumberFormat="0" applyBorder="0" applyAlignment="0" applyProtection="0"/>
    <xf numFmtId="0" fontId="35" fillId="20" borderId="0" applyNumberFormat="0" applyBorder="0" applyAlignment="0" applyProtection="0"/>
    <xf numFmtId="0" fontId="35" fillId="21" borderId="0" applyNumberFormat="0" applyBorder="0" applyAlignment="0" applyProtection="0"/>
    <xf numFmtId="0" fontId="35" fillId="22" borderId="0" applyNumberFormat="0" applyBorder="0" applyAlignment="0" applyProtection="0"/>
    <xf numFmtId="0" fontId="35" fillId="23" borderId="0" applyNumberFormat="0" applyBorder="0" applyAlignment="0" applyProtection="0"/>
    <xf numFmtId="0" fontId="35" fillId="24" borderId="0" applyNumberFormat="0" applyBorder="0" applyAlignment="0" applyProtection="0"/>
    <xf numFmtId="0" fontId="35" fillId="25" borderId="0" applyNumberFormat="0" applyBorder="0" applyAlignment="0" applyProtection="0"/>
    <xf numFmtId="0" fontId="36" fillId="26" borderId="1" applyNumberFormat="0" applyAlignment="0" applyProtection="0"/>
    <xf numFmtId="0" fontId="37" fillId="27" borderId="2" applyNumberFormat="0" applyAlignment="0" applyProtection="0"/>
    <xf numFmtId="0" fontId="38" fillId="27" borderId="1" applyNumberFormat="0" applyAlignment="0" applyProtection="0"/>
    <xf numFmtId="0" fontId="3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9" fillId="0" borderId="3" applyNumberFormat="0" applyFill="0" applyAlignment="0" applyProtection="0"/>
    <xf numFmtId="0" fontId="40" fillId="0" borderId="4" applyNumberFormat="0" applyFill="0" applyAlignment="0" applyProtection="0"/>
    <xf numFmtId="0" fontId="41" fillId="0" borderId="5" applyNumberFormat="0" applyFill="0" applyAlignment="0" applyProtection="0"/>
    <xf numFmtId="0" fontId="41" fillId="0" borderId="0" applyNumberFormat="0" applyFill="0" applyBorder="0" applyAlignment="0" applyProtection="0"/>
    <xf numFmtId="176" fontId="6" fillId="0" borderId="6">
      <alignment wrapText="1"/>
      <protection/>
    </xf>
    <xf numFmtId="176" fontId="5" fillId="0" borderId="7" applyBorder="0">
      <alignment wrapText="1"/>
      <protection/>
    </xf>
    <xf numFmtId="0" fontId="42" fillId="0" borderId="8" applyNumberFormat="0" applyFill="0" applyAlignment="0" applyProtection="0"/>
    <xf numFmtId="0" fontId="43" fillId="28" borderId="9" applyNumberFormat="0" applyAlignment="0" applyProtection="0"/>
    <xf numFmtId="0" fontId="44" fillId="0" borderId="0" applyNumberFormat="0" applyFill="0" applyBorder="0" applyAlignment="0" applyProtection="0"/>
    <xf numFmtId="0" fontId="45" fillId="29" borderId="0" applyNumberFormat="0" applyBorder="0" applyAlignment="0" applyProtection="0"/>
    <xf numFmtId="0" fontId="4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47" fillId="0" borderId="0" applyNumberFormat="0" applyFill="0" applyBorder="0" applyAlignment="0" applyProtection="0"/>
    <xf numFmtId="0" fontId="0" fillId="31" borderId="10" applyNumberFormat="0" applyFont="0" applyAlignment="0" applyProtection="0"/>
    <xf numFmtId="9" fontId="0" fillId="0" borderId="0" applyFont="0" applyFill="0" applyBorder="0" applyAlignment="0" applyProtection="0"/>
    <xf numFmtId="0" fontId="48" fillId="0" borderId="11" applyNumberFormat="0" applyFill="0" applyAlignment="0" applyProtection="0"/>
    <xf numFmtId="1" fontId="2" fillId="0" borderId="0">
      <alignment/>
      <protection/>
    </xf>
    <xf numFmtId="0" fontId="49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0" fontId="50" fillId="32" borderId="0" applyNumberFormat="0" applyBorder="0" applyAlignment="0" applyProtection="0"/>
  </cellStyleXfs>
  <cellXfs count="166">
    <xf numFmtId="0" fontId="0" fillId="0" borderId="0" xfId="0" applyAlignment="1">
      <alignment/>
    </xf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0" fillId="0" borderId="0" xfId="0" applyFont="1" applyAlignment="1">
      <alignment vertical="center"/>
    </xf>
    <xf numFmtId="0" fontId="0" fillId="0" borderId="0" xfId="0" applyFill="1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1" fillId="0" borderId="0" xfId="0" applyFont="1" applyBorder="1" applyAlignment="1">
      <alignment horizontal="left" vertical="center" wrapText="1"/>
    </xf>
    <xf numFmtId="0" fontId="0" fillId="0" borderId="0" xfId="0" applyFont="1" applyBorder="1" applyAlignment="1">
      <alignment vertical="center"/>
    </xf>
    <xf numFmtId="0" fontId="1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0" fillId="0" borderId="12" xfId="0" applyFont="1" applyBorder="1" applyAlignment="1">
      <alignment vertical="center" wrapText="1"/>
    </xf>
    <xf numFmtId="0" fontId="0" fillId="0" borderId="12" xfId="0" applyBorder="1" applyAlignment="1">
      <alignment vertical="center"/>
    </xf>
    <xf numFmtId="0" fontId="0" fillId="0" borderId="12" xfId="0" applyFont="1" applyBorder="1" applyAlignment="1">
      <alignment vertical="center"/>
    </xf>
    <xf numFmtId="0" fontId="1" fillId="0" borderId="12" xfId="0" applyFont="1" applyBorder="1" applyAlignment="1">
      <alignment vertical="center"/>
    </xf>
    <xf numFmtId="0" fontId="1" fillId="0" borderId="12" xfId="0" applyFont="1" applyFill="1" applyBorder="1" applyAlignment="1">
      <alignment vertical="center"/>
    </xf>
    <xf numFmtId="0" fontId="0" fillId="0" borderId="12" xfId="0" applyFill="1" applyBorder="1" applyAlignment="1">
      <alignment vertical="center"/>
    </xf>
    <xf numFmtId="1" fontId="1" fillId="0" borderId="0" xfId="0" applyNumberFormat="1" applyFont="1" applyBorder="1" applyAlignment="1">
      <alignment vertical="center"/>
    </xf>
    <xf numFmtId="176" fontId="1" fillId="0" borderId="0" xfId="0" applyNumberFormat="1" applyFont="1" applyBorder="1" applyAlignment="1">
      <alignment vertical="center"/>
    </xf>
    <xf numFmtId="0" fontId="7" fillId="0" borderId="0" xfId="0" applyFont="1" applyAlignment="1">
      <alignment vertical="center"/>
    </xf>
    <xf numFmtId="0" fontId="0" fillId="0" borderId="12" xfId="0" applyBorder="1" applyAlignment="1">
      <alignment horizontal="left" vertical="center"/>
    </xf>
    <xf numFmtId="176" fontId="0" fillId="0" borderId="0" xfId="0" applyNumberFormat="1" applyBorder="1" applyAlignment="1">
      <alignment horizontal="left" vertical="center"/>
    </xf>
    <xf numFmtId="0" fontId="0" fillId="0" borderId="0" xfId="0" applyAlignment="1">
      <alignment horizontal="left" vertical="center"/>
    </xf>
    <xf numFmtId="0" fontId="8" fillId="0" borderId="0" xfId="0" applyFont="1" applyAlignment="1">
      <alignment vertical="center"/>
    </xf>
    <xf numFmtId="0" fontId="8" fillId="0" borderId="12" xfId="0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9" fillId="0" borderId="12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0" xfId="0" applyFont="1" applyAlignment="1">
      <alignment vertical="center"/>
    </xf>
    <xf numFmtId="49" fontId="11" fillId="0" borderId="0" xfId="0" applyNumberFormat="1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13" xfId="0" applyNumberFormat="1" applyFont="1" applyBorder="1" applyAlignment="1">
      <alignment horizontal="center" vertical="center" wrapText="1"/>
    </xf>
    <xf numFmtId="0" fontId="13" fillId="0" borderId="0" xfId="0" applyFont="1" applyAlignment="1">
      <alignment horizontal="right"/>
    </xf>
    <xf numFmtId="0" fontId="14" fillId="0" borderId="14" xfId="0" applyFont="1" applyBorder="1" applyAlignment="1">
      <alignment horizontal="center" vertical="top" wrapText="1"/>
    </xf>
    <xf numFmtId="0" fontId="11" fillId="0" borderId="14" xfId="0" applyFont="1" applyBorder="1" applyAlignment="1" applyProtection="1">
      <alignment horizontal="center" vertical="top" wrapText="1"/>
      <protection locked="0"/>
    </xf>
    <xf numFmtId="0" fontId="15" fillId="0" borderId="15" xfId="0" applyFont="1" applyBorder="1" applyAlignment="1">
      <alignment vertical="center"/>
    </xf>
    <xf numFmtId="0" fontId="15" fillId="0" borderId="16" xfId="0" applyFont="1" applyBorder="1" applyAlignment="1">
      <alignment vertical="center" wrapText="1"/>
    </xf>
    <xf numFmtId="0" fontId="16" fillId="0" borderId="15" xfId="0" applyFont="1" applyBorder="1" applyAlignment="1">
      <alignment horizontal="left" vertical="center" wrapText="1"/>
    </xf>
    <xf numFmtId="186" fontId="16" fillId="0" borderId="14" xfId="0" applyNumberFormat="1" applyFont="1" applyBorder="1" applyAlignment="1">
      <alignment horizontal="right" vertical="center"/>
    </xf>
    <xf numFmtId="187" fontId="16" fillId="0" borderId="14" xfId="0" applyNumberFormat="1" applyFont="1" applyBorder="1" applyAlignment="1">
      <alignment horizontal="right" vertical="center"/>
    </xf>
    <xf numFmtId="49" fontId="16" fillId="0" borderId="16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center" vertical="center" wrapText="1"/>
    </xf>
    <xf numFmtId="0" fontId="16" fillId="0" borderId="14" xfId="0" applyFont="1" applyBorder="1" applyAlignment="1">
      <alignment horizontal="left" vertical="center" wrapText="1"/>
    </xf>
    <xf numFmtId="186" fontId="12" fillId="0" borderId="14" xfId="0" applyNumberFormat="1" applyFont="1" applyBorder="1" applyAlignment="1">
      <alignment horizontal="right" vertical="center"/>
    </xf>
    <xf numFmtId="49" fontId="14" fillId="0" borderId="18" xfId="0" applyNumberFormat="1" applyFont="1" applyBorder="1" applyAlignment="1">
      <alignment horizontal="center" vertical="center" wrapText="1"/>
    </xf>
    <xf numFmtId="0" fontId="14" fillId="0" borderId="17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left" vertical="center" wrapText="1"/>
    </xf>
    <xf numFmtId="186" fontId="11" fillId="0" borderId="14" xfId="0" applyNumberFormat="1" applyFont="1" applyBorder="1" applyAlignment="1">
      <alignment horizontal="right" vertical="center"/>
    </xf>
    <xf numFmtId="187" fontId="14" fillId="0" borderId="14" xfId="0" applyNumberFormat="1" applyFont="1" applyBorder="1" applyAlignment="1">
      <alignment horizontal="right" vertical="center"/>
    </xf>
    <xf numFmtId="49" fontId="14" fillId="0" borderId="16" xfId="0" applyNumberFormat="1" applyFont="1" applyBorder="1" applyAlignment="1">
      <alignment horizontal="center" vertical="center" wrapText="1"/>
    </xf>
    <xf numFmtId="0" fontId="12" fillId="0" borderId="17" xfId="0" applyFont="1" applyBorder="1" applyAlignment="1">
      <alignment horizontal="center" vertical="center"/>
    </xf>
    <xf numFmtId="176" fontId="12" fillId="0" borderId="14" xfId="50" applyFont="1" applyFill="1" applyBorder="1" applyAlignment="1">
      <alignment vertical="center" wrapText="1"/>
      <protection/>
    </xf>
    <xf numFmtId="0" fontId="11" fillId="0" borderId="17" xfId="0" applyFont="1" applyBorder="1" applyAlignment="1">
      <alignment horizontal="center" vertical="center"/>
    </xf>
    <xf numFmtId="176" fontId="11" fillId="0" borderId="14" xfId="50" applyFont="1" applyFill="1" applyBorder="1" applyAlignment="1">
      <alignment vertical="center" wrapText="1"/>
      <protection/>
    </xf>
    <xf numFmtId="49" fontId="16" fillId="0" borderId="13" xfId="0" applyNumberFormat="1" applyFont="1" applyBorder="1" applyAlignment="1">
      <alignment horizontal="center" vertical="center" wrapText="1"/>
    </xf>
    <xf numFmtId="0" fontId="16" fillId="0" borderId="17" xfId="0" applyFont="1" applyBorder="1" applyAlignment="1">
      <alignment horizontal="left" vertical="center" wrapText="1"/>
    </xf>
    <xf numFmtId="187" fontId="12" fillId="0" borderId="14" xfId="0" applyNumberFormat="1" applyFont="1" applyBorder="1" applyAlignment="1">
      <alignment horizontal="right" vertical="center"/>
    </xf>
    <xf numFmtId="49" fontId="14" fillId="0" borderId="15" xfId="0" applyNumberFormat="1" applyFont="1" applyBorder="1" applyAlignment="1">
      <alignment horizontal="center" vertical="center"/>
    </xf>
    <xf numFmtId="49" fontId="14" fillId="0" borderId="13" xfId="0" applyNumberFormat="1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17" xfId="0" applyFont="1" applyBorder="1" applyAlignment="1">
      <alignment horizontal="left" vertical="center" wrapText="1"/>
    </xf>
    <xf numFmtId="187" fontId="11" fillId="0" borderId="14" xfId="0" applyNumberFormat="1" applyFont="1" applyBorder="1" applyAlignment="1">
      <alignment horizontal="right" vertical="center"/>
    </xf>
    <xf numFmtId="0" fontId="14" fillId="0" borderId="14" xfId="0" applyFont="1" applyBorder="1" applyAlignment="1">
      <alignment horizontal="left" vertical="center" wrapText="1"/>
    </xf>
    <xf numFmtId="176" fontId="11" fillId="0" borderId="15" xfId="49" applyFont="1" applyFill="1" applyBorder="1" applyAlignment="1">
      <alignment horizontal="left" vertical="center" wrapText="1"/>
      <protection/>
    </xf>
    <xf numFmtId="49" fontId="14" fillId="0" borderId="16" xfId="0" applyNumberFormat="1" applyFont="1" applyFill="1" applyBorder="1" applyAlignment="1">
      <alignment horizontal="center" vertical="center" wrapText="1"/>
    </xf>
    <xf numFmtId="0" fontId="11" fillId="0" borderId="20" xfId="0" applyFont="1" applyBorder="1" applyAlignment="1">
      <alignment horizontal="left" vertical="center" wrapText="1"/>
    </xf>
    <xf numFmtId="49" fontId="14" fillId="0" borderId="18" xfId="0" applyNumberFormat="1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center" vertical="center" wrapText="1"/>
    </xf>
    <xf numFmtId="0" fontId="16" fillId="0" borderId="21" xfId="0" applyFont="1" applyFill="1" applyBorder="1" applyAlignment="1">
      <alignment horizontal="left" vertical="center" wrapText="1"/>
    </xf>
    <xf numFmtId="186" fontId="12" fillId="0" borderId="14" xfId="0" applyNumberFormat="1" applyFont="1" applyFill="1" applyBorder="1" applyAlignment="1">
      <alignment horizontal="right" vertical="center"/>
    </xf>
    <xf numFmtId="0" fontId="14" fillId="0" borderId="16" xfId="0" applyFont="1" applyFill="1" applyBorder="1" applyAlignment="1">
      <alignment horizontal="center" vertical="center" wrapText="1"/>
    </xf>
    <xf numFmtId="0" fontId="14" fillId="0" borderId="14" xfId="0" applyFont="1" applyFill="1" applyBorder="1" applyAlignment="1">
      <alignment vertical="center" wrapText="1"/>
    </xf>
    <xf numFmtId="186" fontId="11" fillId="0" borderId="14" xfId="63" applyNumberFormat="1" applyFont="1" applyFill="1" applyBorder="1" applyAlignment="1">
      <alignment horizontal="right" vertical="center"/>
    </xf>
    <xf numFmtId="186" fontId="11" fillId="0" borderId="14" xfId="0" applyNumberFormat="1" applyFont="1" applyFill="1" applyBorder="1" applyAlignment="1">
      <alignment horizontal="right" vertical="center"/>
    </xf>
    <xf numFmtId="0" fontId="11" fillId="0" borderId="13" xfId="0" applyFont="1" applyBorder="1" applyAlignment="1">
      <alignment horizontal="center" vertical="center"/>
    </xf>
    <xf numFmtId="0" fontId="11" fillId="0" borderId="14" xfId="0" applyFont="1" applyBorder="1" applyAlignment="1">
      <alignment vertical="center" wrapText="1"/>
    </xf>
    <xf numFmtId="0" fontId="16" fillId="0" borderId="19" xfId="0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left" vertical="center" wrapText="1"/>
    </xf>
    <xf numFmtId="0" fontId="11" fillId="0" borderId="19" xfId="0" applyFont="1" applyBorder="1" applyAlignment="1">
      <alignment horizontal="center" vertical="center"/>
    </xf>
    <xf numFmtId="0" fontId="11" fillId="0" borderId="17" xfId="0" applyFont="1" applyBorder="1" applyAlignment="1">
      <alignment vertical="center" wrapText="1"/>
    </xf>
    <xf numFmtId="49" fontId="16" fillId="0" borderId="16" xfId="0" applyNumberFormat="1" applyFont="1" applyFill="1" applyBorder="1" applyAlignment="1">
      <alignment horizontal="center" vertical="center" wrapText="1"/>
    </xf>
    <xf numFmtId="0" fontId="16" fillId="0" borderId="17" xfId="0" applyFont="1" applyFill="1" applyBorder="1" applyAlignment="1">
      <alignment horizontal="center" vertical="center" wrapText="1"/>
    </xf>
    <xf numFmtId="49" fontId="16" fillId="0" borderId="0" xfId="0" applyNumberFormat="1" applyFont="1" applyFill="1" applyBorder="1" applyAlignment="1">
      <alignment horizontal="center" vertical="center" wrapText="1"/>
    </xf>
    <xf numFmtId="0" fontId="14" fillId="0" borderId="21" xfId="0" applyFont="1" applyBorder="1" applyAlignment="1">
      <alignment horizontal="center" vertical="center" wrapText="1"/>
    </xf>
    <xf numFmtId="0" fontId="16" fillId="0" borderId="19" xfId="0" applyFont="1" applyBorder="1" applyAlignment="1">
      <alignment horizontal="center" vertical="center" wrapText="1"/>
    </xf>
    <xf numFmtId="49" fontId="11" fillId="0" borderId="15" xfId="0" applyNumberFormat="1" applyFont="1" applyBorder="1" applyAlignment="1">
      <alignment horizontal="center" vertical="center"/>
    </xf>
    <xf numFmtId="49" fontId="12" fillId="0" borderId="0" xfId="0" applyNumberFormat="1" applyFont="1" applyBorder="1" applyAlignment="1">
      <alignment horizontal="center" vertical="center"/>
    </xf>
    <xf numFmtId="49" fontId="11" fillId="0" borderId="17" xfId="0" applyNumberFormat="1" applyFont="1" applyBorder="1" applyAlignment="1">
      <alignment horizontal="center" vertical="center"/>
    </xf>
    <xf numFmtId="49" fontId="11" fillId="0" borderId="14" xfId="0" applyNumberFormat="1" applyFont="1" applyBorder="1" applyAlignment="1">
      <alignment vertical="center" wrapText="1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  <xf numFmtId="0" fontId="12" fillId="0" borderId="14" xfId="0" applyFont="1" applyFill="1" applyBorder="1" applyAlignment="1" applyProtection="1">
      <alignment horizontal="left" vertical="center"/>
      <protection locked="0"/>
    </xf>
    <xf numFmtId="186" fontId="12" fillId="0" borderId="14" xfId="0" applyNumberFormat="1" applyFont="1" applyFill="1" applyBorder="1" applyAlignment="1" applyProtection="1">
      <alignment horizontal="right" vertical="center"/>
      <protection locked="0"/>
    </xf>
    <xf numFmtId="187" fontId="12" fillId="0" borderId="14" xfId="0" applyNumberFormat="1" applyFont="1" applyFill="1" applyBorder="1" applyAlignment="1" applyProtection="1">
      <alignment horizontal="right" vertical="center"/>
      <protection locked="0"/>
    </xf>
    <xf numFmtId="49" fontId="12" fillId="0" borderId="14" xfId="61" applyNumberFormat="1" applyFont="1" applyFill="1" applyBorder="1" applyAlignment="1">
      <alignment vertical="center" wrapText="1"/>
      <protection/>
    </xf>
    <xf numFmtId="49" fontId="11" fillId="0" borderId="15" xfId="0" applyNumberFormat="1" applyFont="1" applyBorder="1" applyAlignment="1">
      <alignment vertical="center"/>
    </xf>
    <xf numFmtId="49" fontId="11" fillId="0" borderId="16" xfId="0" applyNumberFormat="1" applyFont="1" applyBorder="1" applyAlignment="1">
      <alignment horizontal="center" vertical="center"/>
    </xf>
    <xf numFmtId="49" fontId="11" fillId="0" borderId="19" xfId="0" applyNumberFormat="1" applyFont="1" applyBorder="1" applyAlignment="1">
      <alignment horizontal="center" vertical="center"/>
    </xf>
    <xf numFmtId="0" fontId="11" fillId="0" borderId="14" xfId="0" applyFont="1" applyFill="1" applyBorder="1" applyAlignment="1" applyProtection="1">
      <alignment horizontal="left" vertical="center" wrapText="1"/>
      <protection locked="0"/>
    </xf>
    <xf numFmtId="186" fontId="11" fillId="0" borderId="14" xfId="0" applyNumberFormat="1" applyFont="1" applyFill="1" applyBorder="1" applyAlignment="1" applyProtection="1">
      <alignment horizontal="right" vertical="center"/>
      <protection locked="0"/>
    </xf>
    <xf numFmtId="187" fontId="11" fillId="0" borderId="14" xfId="0" applyNumberFormat="1" applyFont="1" applyFill="1" applyBorder="1" applyAlignment="1" applyProtection="1">
      <alignment horizontal="right" vertical="center"/>
      <protection locked="0"/>
    </xf>
    <xf numFmtId="49" fontId="11" fillId="0" borderId="16" xfId="0" applyNumberFormat="1" applyFont="1" applyFill="1" applyBorder="1" applyAlignment="1">
      <alignment horizontal="center" vertical="center"/>
    </xf>
    <xf numFmtId="49" fontId="11" fillId="0" borderId="17" xfId="0" applyNumberFormat="1" applyFont="1" applyFill="1" applyBorder="1" applyAlignment="1">
      <alignment horizontal="center" vertical="center"/>
    </xf>
    <xf numFmtId="49" fontId="11" fillId="0" borderId="0" xfId="0" applyNumberFormat="1" applyFont="1" applyBorder="1" applyAlignment="1">
      <alignment horizontal="center" vertical="center"/>
    </xf>
    <xf numFmtId="0" fontId="11" fillId="0" borderId="14" xfId="0" applyFont="1" applyFill="1" applyBorder="1" applyAlignment="1" applyProtection="1">
      <alignment vertical="center" wrapText="1"/>
      <protection locked="0"/>
    </xf>
    <xf numFmtId="49" fontId="12" fillId="0" borderId="17" xfId="0" applyNumberFormat="1" applyFont="1" applyFill="1" applyBorder="1" applyAlignment="1">
      <alignment horizontal="center" vertical="center"/>
    </xf>
    <xf numFmtId="0" fontId="12" fillId="0" borderId="20" xfId="0" applyFont="1" applyFill="1" applyBorder="1" applyAlignment="1" applyProtection="1">
      <alignment vertical="center" wrapText="1"/>
      <protection locked="0"/>
    </xf>
    <xf numFmtId="0" fontId="11" fillId="0" borderId="20" xfId="0" applyFont="1" applyFill="1" applyBorder="1" applyAlignment="1" applyProtection="1">
      <alignment vertical="center" wrapText="1"/>
      <protection locked="0"/>
    </xf>
    <xf numFmtId="49" fontId="12" fillId="0" borderId="16" xfId="0" applyNumberFormat="1" applyFont="1" applyFill="1" applyBorder="1" applyAlignment="1">
      <alignment vertical="center"/>
    </xf>
    <xf numFmtId="0" fontId="12" fillId="0" borderId="14" xfId="0" applyFont="1" applyFill="1" applyBorder="1" applyAlignment="1" applyProtection="1">
      <alignment vertical="center" wrapText="1"/>
      <protection locked="0"/>
    </xf>
    <xf numFmtId="0" fontId="12" fillId="0" borderId="20" xfId="0" applyNumberFormat="1" applyFont="1" applyFill="1" applyBorder="1" applyAlignment="1" applyProtection="1">
      <alignment horizontal="left" vertical="center"/>
      <protection locked="0"/>
    </xf>
    <xf numFmtId="186" fontId="12" fillId="0" borderId="14" xfId="0" applyNumberFormat="1" applyFont="1" applyFill="1" applyBorder="1" applyAlignment="1" applyProtection="1">
      <alignment horizontal="right" vertical="center"/>
      <protection/>
    </xf>
    <xf numFmtId="49" fontId="12" fillId="0" borderId="15" xfId="0" applyNumberFormat="1" applyFont="1" applyBorder="1" applyAlignment="1">
      <alignment vertical="center"/>
    </xf>
    <xf numFmtId="0" fontId="12" fillId="33" borderId="17" xfId="0" applyFont="1" applyFill="1" applyBorder="1" applyAlignment="1">
      <alignment vertical="center" wrapText="1"/>
    </xf>
    <xf numFmtId="0" fontId="11" fillId="0" borderId="16" xfId="0" applyFont="1" applyBorder="1" applyAlignment="1">
      <alignment horizontal="center" vertical="center"/>
    </xf>
    <xf numFmtId="0" fontId="12" fillId="33" borderId="14" xfId="0" applyFont="1" applyFill="1" applyBorder="1" applyAlignment="1">
      <alignment vertical="center" wrapText="1"/>
    </xf>
    <xf numFmtId="186" fontId="12" fillId="0" borderId="14" xfId="63" applyNumberFormat="1" applyFont="1" applyBorder="1" applyAlignment="1">
      <alignment horizontal="right" vertical="center"/>
    </xf>
    <xf numFmtId="0" fontId="12" fillId="0" borderId="16" xfId="0" applyFont="1" applyBorder="1" applyAlignment="1">
      <alignment vertical="center" wrapText="1"/>
    </xf>
    <xf numFmtId="186" fontId="11" fillId="0" borderId="0" xfId="0" applyNumberFormat="1" applyFont="1" applyAlignment="1">
      <alignment vertical="center"/>
    </xf>
    <xf numFmtId="186" fontId="11" fillId="0" borderId="0" xfId="0" applyNumberFormat="1" applyFont="1" applyAlignment="1">
      <alignment horizontal="center" vertical="center"/>
    </xf>
    <xf numFmtId="49" fontId="11" fillId="0" borderId="0" xfId="0" applyNumberFormat="1" applyFont="1" applyAlignment="1">
      <alignment horizontal="left" vertical="center"/>
    </xf>
    <xf numFmtId="1" fontId="11" fillId="0" borderId="0" xfId="0" applyNumberFormat="1" applyFont="1" applyAlignment="1">
      <alignment vertical="center"/>
    </xf>
    <xf numFmtId="0" fontId="11" fillId="0" borderId="0" xfId="0" applyFont="1" applyBorder="1" applyAlignment="1">
      <alignment vertical="center"/>
    </xf>
    <xf numFmtId="49" fontId="16" fillId="0" borderId="15" xfId="0" applyNumberFormat="1" applyFont="1" applyBorder="1" applyAlignment="1">
      <alignment horizontal="center" vertical="center"/>
    </xf>
    <xf numFmtId="49" fontId="16" fillId="0" borderId="22" xfId="0" applyNumberFormat="1" applyFont="1" applyBorder="1" applyAlignment="1">
      <alignment horizontal="center" vertical="center"/>
    </xf>
    <xf numFmtId="49" fontId="14" fillId="0" borderId="15" xfId="0" applyNumberFormat="1" applyFont="1" applyFill="1" applyBorder="1" applyAlignment="1">
      <alignment horizontal="center" vertical="center"/>
    </xf>
    <xf numFmtId="49" fontId="16" fillId="0" borderId="15" xfId="0" applyNumberFormat="1" applyFont="1" applyFill="1" applyBorder="1" applyAlignment="1">
      <alignment horizontal="center" vertical="center"/>
    </xf>
    <xf numFmtId="49" fontId="14" fillId="0" borderId="22" xfId="0" applyNumberFormat="1" applyFont="1" applyFill="1" applyBorder="1" applyAlignment="1">
      <alignment horizontal="center" vertical="center"/>
    </xf>
    <xf numFmtId="49" fontId="16" fillId="0" borderId="22" xfId="0" applyNumberFormat="1" applyFont="1" applyFill="1" applyBorder="1" applyAlignment="1">
      <alignment horizontal="center" vertical="center"/>
    </xf>
    <xf numFmtId="49" fontId="14" fillId="0" borderId="22" xfId="0" applyNumberFormat="1" applyFont="1" applyBorder="1" applyAlignment="1">
      <alignment horizontal="center" vertical="center"/>
    </xf>
    <xf numFmtId="49" fontId="12" fillId="0" borderId="15" xfId="0" applyNumberFormat="1" applyFont="1" applyBorder="1" applyAlignment="1">
      <alignment horizontal="center" vertical="center"/>
    </xf>
    <xf numFmtId="49" fontId="11" fillId="0" borderId="15" xfId="0" applyNumberFormat="1" applyFont="1" applyFill="1" applyBorder="1" applyAlignment="1">
      <alignment horizontal="center" vertical="center"/>
    </xf>
    <xf numFmtId="49" fontId="11" fillId="0" borderId="22" xfId="0" applyNumberFormat="1" applyFont="1" applyBorder="1" applyAlignment="1">
      <alignment horizontal="center" vertical="center"/>
    </xf>
    <xf numFmtId="49" fontId="12" fillId="0" borderId="22" xfId="0" applyNumberFormat="1" applyFont="1" applyBorder="1" applyAlignment="1">
      <alignment horizontal="center" vertical="center"/>
    </xf>
    <xf numFmtId="49" fontId="11" fillId="0" borderId="22" xfId="0" applyNumberFormat="1" applyFont="1" applyFill="1" applyBorder="1" applyAlignment="1">
      <alignment horizontal="center" vertical="center"/>
    </xf>
    <xf numFmtId="49" fontId="12" fillId="0" borderId="22" xfId="0" applyNumberFormat="1" applyFont="1" applyFill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0" fillId="0" borderId="0" xfId="0" applyFont="1" applyBorder="1" applyAlignment="1">
      <alignment vertical="center" wrapText="1"/>
    </xf>
    <xf numFmtId="0" fontId="14" fillId="0" borderId="15" xfId="0" applyFont="1" applyBorder="1" applyAlignment="1">
      <alignment horizontal="left" vertical="top" wrapText="1"/>
    </xf>
    <xf numFmtId="0" fontId="16" fillId="0" borderId="15" xfId="0" applyFont="1" applyBorder="1" applyAlignment="1">
      <alignment horizontal="center" vertical="top" wrapText="1"/>
    </xf>
    <xf numFmtId="0" fontId="16" fillId="0" borderId="16" xfId="0" applyFont="1" applyBorder="1" applyAlignment="1">
      <alignment horizontal="center" vertical="top" wrapText="1"/>
    </xf>
    <xf numFmtId="0" fontId="16" fillId="0" borderId="15" xfId="0" applyFont="1" applyBorder="1" applyAlignment="1">
      <alignment horizontal="left" vertical="top" wrapText="1"/>
    </xf>
    <xf numFmtId="0" fontId="1" fillId="0" borderId="0" xfId="0" applyFont="1" applyBorder="1" applyAlignment="1">
      <alignment vertical="center" wrapText="1"/>
    </xf>
    <xf numFmtId="186" fontId="12" fillId="0" borderId="14" xfId="0" applyNumberFormat="1" applyFont="1" applyBorder="1" applyAlignment="1" applyProtection="1">
      <alignment horizontal="right" vertical="top" wrapText="1"/>
      <protection locked="0"/>
    </xf>
    <xf numFmtId="0" fontId="11" fillId="0" borderId="16" xfId="0" applyFont="1" applyBorder="1" applyAlignment="1">
      <alignment vertical="center" wrapText="1"/>
    </xf>
    <xf numFmtId="0" fontId="11" fillId="0" borderId="19" xfId="0" applyNumberFormat="1" applyFont="1" applyFill="1" applyBorder="1" applyAlignment="1" applyProtection="1">
      <alignment horizontal="left" vertical="center"/>
      <protection locked="0"/>
    </xf>
    <xf numFmtId="186" fontId="11" fillId="0" borderId="14" xfId="0" applyNumberFormat="1" applyFont="1" applyFill="1" applyBorder="1" applyAlignment="1" applyProtection="1">
      <alignment horizontal="right" vertical="center"/>
      <protection/>
    </xf>
    <xf numFmtId="0" fontId="12" fillId="0" borderId="16" xfId="0" applyFont="1" applyBorder="1" applyAlignment="1">
      <alignment horizontal="center" vertical="center"/>
    </xf>
    <xf numFmtId="0" fontId="12" fillId="0" borderId="17" xfId="0" applyFont="1" applyBorder="1" applyAlignment="1">
      <alignment horizontal="center" vertical="center"/>
    </xf>
    <xf numFmtId="0" fontId="11" fillId="0" borderId="16" xfId="0" applyFont="1" applyBorder="1" applyAlignment="1">
      <alignment horizontal="center" vertical="center"/>
    </xf>
    <xf numFmtId="0" fontId="11" fillId="0" borderId="17" xfId="0" applyFont="1" applyBorder="1" applyAlignment="1">
      <alignment horizontal="center" vertical="center"/>
    </xf>
    <xf numFmtId="0" fontId="12" fillId="0" borderId="0" xfId="0" applyNumberFormat="1" applyFont="1" applyBorder="1" applyAlignment="1">
      <alignment horizontal="center" vertical="center" wrapText="1"/>
    </xf>
    <xf numFmtId="0" fontId="14" fillId="0" borderId="15" xfId="0" applyFont="1" applyBorder="1" applyAlignment="1">
      <alignment horizontal="center" vertical="top" wrapText="1"/>
    </xf>
    <xf numFmtId="0" fontId="14" fillId="0" borderId="16" xfId="0" applyFont="1" applyBorder="1" applyAlignment="1">
      <alignment horizontal="center" vertical="top" wrapText="1"/>
    </xf>
    <xf numFmtId="0" fontId="14" fillId="0" borderId="17" xfId="0" applyFont="1" applyBorder="1" applyAlignment="1">
      <alignment horizontal="center" vertical="top" wrapText="1"/>
    </xf>
    <xf numFmtId="0" fontId="11" fillId="0" borderId="13" xfId="0" applyFont="1" applyBorder="1" applyAlignment="1">
      <alignment horizontal="center" vertical="center"/>
    </xf>
    <xf numFmtId="0" fontId="11" fillId="0" borderId="19" xfId="0" applyFont="1" applyBorder="1" applyAlignment="1">
      <alignment horizontal="center" vertical="center"/>
    </xf>
    <xf numFmtId="49" fontId="12" fillId="0" borderId="16" xfId="0" applyNumberFormat="1" applyFont="1" applyBorder="1" applyAlignment="1">
      <alignment horizontal="center" vertical="center"/>
    </xf>
    <xf numFmtId="49" fontId="12" fillId="0" borderId="17" xfId="0" applyNumberFormat="1" applyFont="1" applyBorder="1" applyAlignment="1">
      <alignment horizontal="center" vertical="center"/>
    </xf>
  </cellXfs>
  <cellStyles count="53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ЗГ1" xfId="49"/>
    <cellStyle name="ЗГ2" xfId="50"/>
    <cellStyle name="Итог" xfId="51"/>
    <cellStyle name="Контрольная ячейка" xfId="52"/>
    <cellStyle name="Название" xfId="53"/>
    <cellStyle name="Нейтральный" xfId="54"/>
    <cellStyle name="Followed Hyperlink" xfId="55"/>
    <cellStyle name="Плохой" xfId="56"/>
    <cellStyle name="Пояснение" xfId="57"/>
    <cellStyle name="Примечание" xfId="58"/>
    <cellStyle name="Percent" xfId="59"/>
    <cellStyle name="Связанная ячейка" xfId="60"/>
    <cellStyle name="ТЕКСТ" xfId="61"/>
    <cellStyle name="Текст предупреждения" xfId="62"/>
    <cellStyle name="Comma" xfId="63"/>
    <cellStyle name="Comma [0]" xfId="64"/>
    <cellStyle name="Финансовый 2" xfId="65"/>
    <cellStyle name="Хороший" xfId="66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98"/>
  <sheetViews>
    <sheetView tabSelected="1" view="pageBreakPreview" zoomScale="75" zoomScaleNormal="75" zoomScaleSheetLayoutView="75" zoomScalePageLayoutView="0" workbookViewId="0" topLeftCell="A1">
      <selection activeCell="D24" sqref="D24"/>
    </sheetView>
  </sheetViews>
  <sheetFormatPr defaultColWidth="9.00390625" defaultRowHeight="12.75"/>
  <cols>
    <col min="1" max="1" width="5.25390625" style="34" customWidth="1"/>
    <col min="2" max="2" width="2.00390625" style="34" hidden="1" customWidth="1"/>
    <col min="3" max="3" width="24.875" style="34" customWidth="1"/>
    <col min="4" max="4" width="49.25390625" style="34" customWidth="1"/>
    <col min="5" max="5" width="13.75390625" style="35" customWidth="1"/>
    <col min="6" max="6" width="14.25390625" style="35" customWidth="1"/>
    <col min="7" max="7" width="13.125" style="35" customWidth="1"/>
    <col min="8" max="8" width="13.00390625" style="35" customWidth="1"/>
    <col min="9" max="10" width="11.875" style="1" customWidth="1"/>
    <col min="11" max="16384" width="9.125" style="1" customWidth="1"/>
  </cols>
  <sheetData>
    <row r="1" spans="1:9" ht="16.5" customHeight="1">
      <c r="A1" s="158" t="s">
        <v>93</v>
      </c>
      <c r="B1" s="158"/>
      <c r="C1" s="158"/>
      <c r="D1" s="158"/>
      <c r="E1" s="158"/>
      <c r="F1" s="158"/>
      <c r="G1" s="158"/>
      <c r="H1" s="158"/>
      <c r="I1" s="20"/>
    </row>
    <row r="2" spans="1:9" ht="16.5" customHeight="1">
      <c r="A2" s="158" t="s">
        <v>168</v>
      </c>
      <c r="B2" s="158"/>
      <c r="C2" s="158"/>
      <c r="D2" s="158"/>
      <c r="E2" s="158"/>
      <c r="F2" s="158"/>
      <c r="G2" s="158"/>
      <c r="H2" s="158"/>
      <c r="I2" s="20"/>
    </row>
    <row r="3" spans="1:9" ht="6.75" customHeight="1">
      <c r="A3" s="141"/>
      <c r="B3" s="141"/>
      <c r="C3" s="141"/>
      <c r="D3" s="141"/>
      <c r="E3" s="141"/>
      <c r="F3" s="141"/>
      <c r="G3" s="141"/>
      <c r="H3" s="141"/>
      <c r="I3" s="20"/>
    </row>
    <row r="4" spans="1:10" ht="14.25" customHeight="1">
      <c r="A4" s="36"/>
      <c r="B4" s="36"/>
      <c r="C4" s="36"/>
      <c r="D4" s="36"/>
      <c r="H4" s="37" t="s">
        <v>11</v>
      </c>
      <c r="I4" s="7"/>
      <c r="J4" s="7"/>
    </row>
    <row r="5" spans="1:10" ht="66" customHeight="1">
      <c r="A5" s="159" t="s">
        <v>23</v>
      </c>
      <c r="B5" s="160"/>
      <c r="C5" s="161"/>
      <c r="D5" s="38" t="s">
        <v>128</v>
      </c>
      <c r="E5" s="39" t="s">
        <v>126</v>
      </c>
      <c r="F5" s="39" t="s">
        <v>169</v>
      </c>
      <c r="G5" s="39" t="s">
        <v>129</v>
      </c>
      <c r="H5" s="39" t="s">
        <v>29</v>
      </c>
      <c r="I5" s="12"/>
      <c r="J5" s="8"/>
    </row>
    <row r="6" spans="1:10" s="2" customFormat="1" ht="19.5" customHeight="1">
      <c r="A6" s="146"/>
      <c r="B6" s="147"/>
      <c r="C6" s="147"/>
      <c r="D6" s="148" t="s">
        <v>165</v>
      </c>
      <c r="E6" s="150">
        <f>E8+E43</f>
        <v>261894</v>
      </c>
      <c r="F6" s="150">
        <f>F8+F43</f>
        <v>62423</v>
      </c>
      <c r="G6" s="43">
        <f>F6-E6</f>
        <v>-199471</v>
      </c>
      <c r="H6" s="44">
        <f>F6/E6*100</f>
        <v>23.835215774320908</v>
      </c>
      <c r="I6" s="149"/>
      <c r="J6" s="8"/>
    </row>
    <row r="7" spans="1:10" ht="17.25" customHeight="1">
      <c r="A7" s="142"/>
      <c r="B7" s="143"/>
      <c r="C7" s="143"/>
      <c r="D7" s="145" t="s">
        <v>166</v>
      </c>
      <c r="E7" s="39"/>
      <c r="F7" s="39"/>
      <c r="G7" s="39"/>
      <c r="H7" s="39"/>
      <c r="I7" s="144"/>
      <c r="J7" s="8"/>
    </row>
    <row r="8" spans="1:15" ht="26.25" customHeight="1">
      <c r="A8" s="40"/>
      <c r="B8" s="41"/>
      <c r="C8" s="41"/>
      <c r="D8" s="42" t="s">
        <v>10</v>
      </c>
      <c r="E8" s="43">
        <f>E9+E11+E13+E17+E23+E26+E29+E32+E34+E40+E20</f>
        <v>188307</v>
      </c>
      <c r="F8" s="43">
        <f>F9+F11+F13+F17+F23+F26+F29+F32+F34+F40+F20</f>
        <v>33090</v>
      </c>
      <c r="G8" s="43">
        <f aca="true" t="shared" si="0" ref="G8:G42">F8-E8</f>
        <v>-155217</v>
      </c>
      <c r="H8" s="44">
        <f aca="true" t="shared" si="1" ref="H8:H19">F8/E8*100</f>
        <v>17.57236852586468</v>
      </c>
      <c r="I8" s="7"/>
      <c r="J8" s="7"/>
      <c r="K8" s="7"/>
      <c r="L8" s="7"/>
      <c r="M8" s="7"/>
      <c r="N8" s="7"/>
      <c r="O8" s="7"/>
    </row>
    <row r="9" spans="1:10" ht="18.75" customHeight="1">
      <c r="A9" s="128" t="s">
        <v>26</v>
      </c>
      <c r="B9" s="45"/>
      <c r="C9" s="46" t="s">
        <v>32</v>
      </c>
      <c r="D9" s="47" t="s">
        <v>35</v>
      </c>
      <c r="E9" s="48">
        <f>SUM(E10:E10)</f>
        <v>68339</v>
      </c>
      <c r="F9" s="74">
        <f>SUM(F10:F10)</f>
        <v>17073</v>
      </c>
      <c r="G9" s="43">
        <f t="shared" si="0"/>
        <v>-51266</v>
      </c>
      <c r="H9" s="44">
        <f t="shared" si="1"/>
        <v>24.982806303867484</v>
      </c>
      <c r="I9" s="13"/>
      <c r="J9" s="7"/>
    </row>
    <row r="10" spans="1:10" s="3" customFormat="1" ht="18.75" customHeight="1">
      <c r="A10" s="62" t="s">
        <v>26</v>
      </c>
      <c r="B10" s="49"/>
      <c r="C10" s="50" t="s">
        <v>24</v>
      </c>
      <c r="D10" s="51" t="s">
        <v>25</v>
      </c>
      <c r="E10" s="52">
        <v>68339</v>
      </c>
      <c r="F10" s="52">
        <v>17073</v>
      </c>
      <c r="G10" s="52">
        <f t="shared" si="0"/>
        <v>-51266</v>
      </c>
      <c r="H10" s="53">
        <f t="shared" si="1"/>
        <v>24.982806303867484</v>
      </c>
      <c r="I10" s="14"/>
      <c r="J10" s="9"/>
    </row>
    <row r="11" spans="1:10" s="3" customFormat="1" ht="66" customHeight="1" hidden="1">
      <c r="A11" s="128" t="s">
        <v>26</v>
      </c>
      <c r="B11" s="54"/>
      <c r="C11" s="55" t="s">
        <v>89</v>
      </c>
      <c r="D11" s="56" t="s">
        <v>130</v>
      </c>
      <c r="E11" s="48">
        <f>E12</f>
        <v>0</v>
      </c>
      <c r="F11" s="48">
        <f>F12</f>
        <v>0</v>
      </c>
      <c r="G11" s="43">
        <f>F11-E11</f>
        <v>0</v>
      </c>
      <c r="H11" s="44" t="e">
        <f t="shared" si="1"/>
        <v>#DIV/0!</v>
      </c>
      <c r="I11" s="14"/>
      <c r="J11" s="9"/>
    </row>
    <row r="12" spans="1:10" s="3" customFormat="1" ht="48.75" customHeight="1" hidden="1">
      <c r="A12" s="62" t="s">
        <v>26</v>
      </c>
      <c r="B12" s="54"/>
      <c r="C12" s="57" t="s">
        <v>90</v>
      </c>
      <c r="D12" s="58" t="s">
        <v>91</v>
      </c>
      <c r="E12" s="52">
        <v>0</v>
      </c>
      <c r="F12" s="52">
        <v>0</v>
      </c>
      <c r="G12" s="52">
        <f>F12-E12</f>
        <v>0</v>
      </c>
      <c r="H12" s="53" t="e">
        <f t="shared" si="1"/>
        <v>#DIV/0!</v>
      </c>
      <c r="I12" s="14"/>
      <c r="J12" s="9"/>
    </row>
    <row r="13" spans="1:10" s="2" customFormat="1" ht="18.75" customHeight="1">
      <c r="A13" s="128" t="s">
        <v>26</v>
      </c>
      <c r="B13" s="59"/>
      <c r="C13" s="46" t="s">
        <v>6</v>
      </c>
      <c r="D13" s="60" t="s">
        <v>7</v>
      </c>
      <c r="E13" s="48">
        <f>SUM(E14:E16)</f>
        <v>84614</v>
      </c>
      <c r="F13" s="48">
        <f>SUM(F14:F16)</f>
        <v>13071</v>
      </c>
      <c r="G13" s="43">
        <f t="shared" si="0"/>
        <v>-71543</v>
      </c>
      <c r="H13" s="61">
        <f t="shared" si="1"/>
        <v>15.447798236698418</v>
      </c>
      <c r="I13" s="15"/>
      <c r="J13" s="19"/>
    </row>
    <row r="14" spans="1:10" ht="33.75" customHeight="1">
      <c r="A14" s="62" t="s">
        <v>26</v>
      </c>
      <c r="B14" s="63"/>
      <c r="C14" s="64" t="s">
        <v>20</v>
      </c>
      <c r="D14" s="65" t="s">
        <v>81</v>
      </c>
      <c r="E14" s="52">
        <v>84572</v>
      </c>
      <c r="F14" s="52">
        <v>13038</v>
      </c>
      <c r="G14" s="52">
        <f t="shared" si="0"/>
        <v>-71534</v>
      </c>
      <c r="H14" s="66">
        <f t="shared" si="1"/>
        <v>15.416449888852101</v>
      </c>
      <c r="I14" s="13"/>
      <c r="J14" s="7"/>
    </row>
    <row r="15" spans="1:10" ht="18.75" customHeight="1">
      <c r="A15" s="62" t="s">
        <v>26</v>
      </c>
      <c r="B15" s="54"/>
      <c r="C15" s="50" t="s">
        <v>2</v>
      </c>
      <c r="D15" s="65" t="s">
        <v>3</v>
      </c>
      <c r="E15" s="52">
        <v>42</v>
      </c>
      <c r="F15" s="52">
        <v>33</v>
      </c>
      <c r="G15" s="52">
        <f t="shared" si="0"/>
        <v>-9</v>
      </c>
      <c r="H15" s="66">
        <f t="shared" si="1"/>
        <v>78.57142857142857</v>
      </c>
      <c r="I15" s="13"/>
      <c r="J15" s="7"/>
    </row>
    <row r="16" spans="1:10" ht="18.75" customHeight="1" hidden="1">
      <c r="A16" s="62" t="s">
        <v>26</v>
      </c>
      <c r="B16" s="54"/>
      <c r="C16" s="50" t="s">
        <v>131</v>
      </c>
      <c r="D16" s="65" t="s">
        <v>132</v>
      </c>
      <c r="E16" s="52">
        <v>0</v>
      </c>
      <c r="F16" s="52">
        <v>0</v>
      </c>
      <c r="G16" s="52">
        <f>F16-E16</f>
        <v>0</v>
      </c>
      <c r="H16" s="66">
        <v>0</v>
      </c>
      <c r="I16" s="13"/>
      <c r="J16" s="7"/>
    </row>
    <row r="17" spans="1:10" s="2" customFormat="1" ht="18.75" customHeight="1">
      <c r="A17" s="128" t="s">
        <v>26</v>
      </c>
      <c r="B17" s="45"/>
      <c r="C17" s="46" t="s">
        <v>4</v>
      </c>
      <c r="D17" s="60" t="s">
        <v>5</v>
      </c>
      <c r="E17" s="48">
        <f>SUM(E18:E19)</f>
        <v>23519</v>
      </c>
      <c r="F17" s="48">
        <f>SUM(F18:F19)</f>
        <v>1996</v>
      </c>
      <c r="G17" s="48">
        <f t="shared" si="0"/>
        <v>-21523</v>
      </c>
      <c r="H17" s="61">
        <f t="shared" si="1"/>
        <v>8.486755389259748</v>
      </c>
      <c r="I17" s="15"/>
      <c r="J17" s="18"/>
    </row>
    <row r="18" spans="1:10" s="2" customFormat="1" ht="18.75" customHeight="1">
      <c r="A18" s="62" t="s">
        <v>26</v>
      </c>
      <c r="B18" s="54"/>
      <c r="C18" s="50" t="s">
        <v>94</v>
      </c>
      <c r="D18" s="65" t="s">
        <v>95</v>
      </c>
      <c r="E18" s="52">
        <v>10951</v>
      </c>
      <c r="F18" s="52">
        <v>305</v>
      </c>
      <c r="G18" s="52">
        <f>F18-E18</f>
        <v>-10646</v>
      </c>
      <c r="H18" s="66">
        <f>F18/E18*100</f>
        <v>2.785133777737193</v>
      </c>
      <c r="I18" s="15"/>
      <c r="J18" s="18"/>
    </row>
    <row r="19" spans="1:10" ht="18.75" customHeight="1">
      <c r="A19" s="62" t="s">
        <v>26</v>
      </c>
      <c r="B19" s="54"/>
      <c r="C19" s="50" t="s">
        <v>96</v>
      </c>
      <c r="D19" s="65" t="s">
        <v>97</v>
      </c>
      <c r="E19" s="52">
        <v>12568</v>
      </c>
      <c r="F19" s="52">
        <v>1691</v>
      </c>
      <c r="G19" s="52">
        <f t="shared" si="0"/>
        <v>-10877</v>
      </c>
      <c r="H19" s="66">
        <f t="shared" si="1"/>
        <v>13.454805856142585</v>
      </c>
      <c r="I19" s="13"/>
      <c r="J19" s="7"/>
    </row>
    <row r="20" spans="1:10" ht="18.75" customHeight="1" hidden="1">
      <c r="A20" s="128" t="s">
        <v>26</v>
      </c>
      <c r="B20" s="45"/>
      <c r="C20" s="46" t="s">
        <v>38</v>
      </c>
      <c r="D20" s="47" t="s">
        <v>28</v>
      </c>
      <c r="E20" s="48">
        <f>SUM(E21:E22)</f>
        <v>0</v>
      </c>
      <c r="F20" s="48">
        <f>SUM(F21:F22)</f>
        <v>0</v>
      </c>
      <c r="G20" s="48">
        <f t="shared" si="0"/>
        <v>0</v>
      </c>
      <c r="H20" s="61">
        <v>0</v>
      </c>
      <c r="I20" s="7"/>
      <c r="J20" s="7"/>
    </row>
    <row r="21" spans="1:10" ht="18.75" customHeight="1" hidden="1">
      <c r="A21" s="62" t="s">
        <v>26</v>
      </c>
      <c r="B21" s="54"/>
      <c r="C21" s="64" t="s">
        <v>135</v>
      </c>
      <c r="D21" s="67" t="s">
        <v>136</v>
      </c>
      <c r="E21" s="52">
        <v>0</v>
      </c>
      <c r="F21" s="52">
        <v>0</v>
      </c>
      <c r="G21" s="52">
        <f>F21-E21</f>
        <v>0</v>
      </c>
      <c r="H21" s="66">
        <v>0</v>
      </c>
      <c r="I21" s="7"/>
      <c r="J21" s="7"/>
    </row>
    <row r="22" spans="1:10" ht="18.75" customHeight="1" hidden="1">
      <c r="A22" s="62" t="s">
        <v>26</v>
      </c>
      <c r="B22" s="54"/>
      <c r="C22" s="64" t="s">
        <v>27</v>
      </c>
      <c r="D22" s="67" t="s">
        <v>9</v>
      </c>
      <c r="E22" s="52">
        <v>0</v>
      </c>
      <c r="F22" s="52">
        <v>0</v>
      </c>
      <c r="G22" s="52">
        <f t="shared" si="0"/>
        <v>0</v>
      </c>
      <c r="H22" s="66">
        <v>0</v>
      </c>
      <c r="I22" s="7"/>
      <c r="J22" s="7"/>
    </row>
    <row r="23" spans="1:10" s="2" customFormat="1" ht="64.5" customHeight="1">
      <c r="A23" s="129" t="s">
        <v>26</v>
      </c>
      <c r="B23" s="59"/>
      <c r="C23" s="46" t="s">
        <v>1</v>
      </c>
      <c r="D23" s="60" t="s">
        <v>22</v>
      </c>
      <c r="E23" s="48">
        <f>SUM(E24:E25)</f>
        <v>2700</v>
      </c>
      <c r="F23" s="48">
        <f>SUM(F24:F25)</f>
        <v>783</v>
      </c>
      <c r="G23" s="48">
        <f t="shared" si="0"/>
        <v>-1917</v>
      </c>
      <c r="H23" s="61">
        <f>F23/E23*100</f>
        <v>28.999999999999996</v>
      </c>
      <c r="I23" s="15"/>
      <c r="J23" s="6"/>
    </row>
    <row r="24" spans="1:10" ht="117" customHeight="1">
      <c r="A24" s="62" t="s">
        <v>26</v>
      </c>
      <c r="B24" s="54"/>
      <c r="C24" s="57" t="s">
        <v>139</v>
      </c>
      <c r="D24" s="68" t="s">
        <v>140</v>
      </c>
      <c r="E24" s="52">
        <v>1580</v>
      </c>
      <c r="F24" s="52">
        <v>473</v>
      </c>
      <c r="G24" s="52">
        <f t="shared" si="0"/>
        <v>-1107</v>
      </c>
      <c r="H24" s="66">
        <f>F24/E24*100</f>
        <v>29.93670886075949</v>
      </c>
      <c r="I24" s="13"/>
      <c r="J24" s="7"/>
    </row>
    <row r="25" spans="1:10" ht="112.5" customHeight="1">
      <c r="A25" s="130" t="s">
        <v>26</v>
      </c>
      <c r="B25" s="69"/>
      <c r="C25" s="50" t="s">
        <v>141</v>
      </c>
      <c r="D25" s="70" t="s">
        <v>142</v>
      </c>
      <c r="E25" s="52">
        <v>1120</v>
      </c>
      <c r="F25" s="52">
        <v>310</v>
      </c>
      <c r="G25" s="52">
        <f>F25-E25</f>
        <v>-810</v>
      </c>
      <c r="H25" s="66">
        <f>F25/E25*100</f>
        <v>27.67857142857143</v>
      </c>
      <c r="I25" s="13"/>
      <c r="J25" s="7"/>
    </row>
    <row r="26" spans="1:10" ht="45.75" customHeight="1">
      <c r="A26" s="131" t="s">
        <v>26</v>
      </c>
      <c r="B26" s="71"/>
      <c r="C26" s="72" t="s">
        <v>19</v>
      </c>
      <c r="D26" s="73" t="s">
        <v>127</v>
      </c>
      <c r="E26" s="74">
        <f>SUM(E27:E28)</f>
        <v>250</v>
      </c>
      <c r="F26" s="74">
        <f>SUM(F27:F28)</f>
        <v>9</v>
      </c>
      <c r="G26" s="48">
        <f t="shared" si="0"/>
        <v>-241</v>
      </c>
      <c r="H26" s="61">
        <f aca="true" t="shared" si="2" ref="H26:H38">F26/E26*100</f>
        <v>3.5999999999999996</v>
      </c>
      <c r="I26" s="13"/>
      <c r="J26" s="7"/>
    </row>
    <row r="27" spans="1:10" ht="18.75" customHeight="1">
      <c r="A27" s="132" t="s">
        <v>26</v>
      </c>
      <c r="B27" s="69"/>
      <c r="C27" s="75" t="s">
        <v>143</v>
      </c>
      <c r="D27" s="76" t="s">
        <v>144</v>
      </c>
      <c r="E27" s="77">
        <v>250</v>
      </c>
      <c r="F27" s="78">
        <v>9</v>
      </c>
      <c r="G27" s="52">
        <f>E27-F27</f>
        <v>241</v>
      </c>
      <c r="H27" s="66">
        <f t="shared" si="2"/>
        <v>3.5999999999999996</v>
      </c>
      <c r="I27" s="13"/>
      <c r="J27" s="7"/>
    </row>
    <row r="28" spans="1:10" ht="18.75" customHeight="1" hidden="1">
      <c r="A28" s="132" t="s">
        <v>26</v>
      </c>
      <c r="B28" s="69"/>
      <c r="C28" s="79" t="s">
        <v>157</v>
      </c>
      <c r="D28" s="80" t="s">
        <v>158</v>
      </c>
      <c r="E28" s="77">
        <v>0</v>
      </c>
      <c r="F28" s="78">
        <v>0</v>
      </c>
      <c r="G28" s="52">
        <f>E28-F28</f>
        <v>0</v>
      </c>
      <c r="H28" s="66">
        <v>0</v>
      </c>
      <c r="I28" s="13"/>
      <c r="J28" s="7"/>
    </row>
    <row r="29" spans="1:10" ht="36.75" customHeight="1">
      <c r="A29" s="133" t="s">
        <v>26</v>
      </c>
      <c r="B29" s="69"/>
      <c r="C29" s="81" t="s">
        <v>8</v>
      </c>
      <c r="D29" s="82" t="s">
        <v>17</v>
      </c>
      <c r="E29" s="74">
        <f>SUM(E30:E31)</f>
        <v>8730</v>
      </c>
      <c r="F29" s="74">
        <f>SUM(F30:F31)</f>
        <v>162</v>
      </c>
      <c r="G29" s="48">
        <f t="shared" si="0"/>
        <v>-8568</v>
      </c>
      <c r="H29" s="61">
        <f t="shared" si="2"/>
        <v>1.8556701030927836</v>
      </c>
      <c r="I29" s="13"/>
      <c r="J29" s="7"/>
    </row>
    <row r="30" spans="1:10" ht="126.75" customHeight="1" hidden="1">
      <c r="A30" s="62" t="s">
        <v>26</v>
      </c>
      <c r="B30" s="79"/>
      <c r="C30" s="83" t="s">
        <v>145</v>
      </c>
      <c r="D30" s="84" t="s">
        <v>146</v>
      </c>
      <c r="E30" s="52">
        <v>0</v>
      </c>
      <c r="F30" s="52">
        <v>0</v>
      </c>
      <c r="G30" s="52">
        <f t="shared" si="0"/>
        <v>0</v>
      </c>
      <c r="H30" s="66" t="e">
        <f t="shared" si="2"/>
        <v>#DIV/0!</v>
      </c>
      <c r="I30" s="13"/>
      <c r="J30" s="7"/>
    </row>
    <row r="31" spans="1:10" ht="48" customHeight="1">
      <c r="A31" s="62" t="s">
        <v>26</v>
      </c>
      <c r="B31" s="54"/>
      <c r="C31" s="64" t="s">
        <v>147</v>
      </c>
      <c r="D31" s="65" t="s">
        <v>148</v>
      </c>
      <c r="E31" s="52">
        <v>8730</v>
      </c>
      <c r="F31" s="52">
        <v>162</v>
      </c>
      <c r="G31" s="52">
        <f t="shared" si="0"/>
        <v>-8568</v>
      </c>
      <c r="H31" s="66">
        <f t="shared" si="2"/>
        <v>1.8556701030927836</v>
      </c>
      <c r="I31" s="13"/>
      <c r="J31" s="7"/>
    </row>
    <row r="32" spans="1:10" ht="33" customHeight="1">
      <c r="A32" s="131" t="s">
        <v>26</v>
      </c>
      <c r="B32" s="85"/>
      <c r="C32" s="86" t="s">
        <v>99</v>
      </c>
      <c r="D32" s="82" t="s">
        <v>98</v>
      </c>
      <c r="E32" s="74">
        <f>E33</f>
        <v>55</v>
      </c>
      <c r="F32" s="74">
        <f>F33</f>
        <v>-4</v>
      </c>
      <c r="G32" s="48">
        <f>F32-E32</f>
        <v>-59</v>
      </c>
      <c r="H32" s="61">
        <f t="shared" si="2"/>
        <v>-7.2727272727272725</v>
      </c>
      <c r="I32" s="13"/>
      <c r="J32" s="7"/>
    </row>
    <row r="33" spans="1:10" ht="48.75" customHeight="1">
      <c r="A33" s="62" t="s">
        <v>26</v>
      </c>
      <c r="B33" s="54"/>
      <c r="C33" s="50" t="s">
        <v>149</v>
      </c>
      <c r="D33" s="65" t="s">
        <v>150</v>
      </c>
      <c r="E33" s="52">
        <v>55</v>
      </c>
      <c r="F33" s="52">
        <v>-4</v>
      </c>
      <c r="G33" s="52">
        <f>F33-E33</f>
        <v>-59</v>
      </c>
      <c r="H33" s="66">
        <f t="shared" si="2"/>
        <v>-7.2727272727272725</v>
      </c>
      <c r="I33" s="13"/>
      <c r="J33" s="7"/>
    </row>
    <row r="34" spans="1:10" s="5" customFormat="1" ht="31.5" customHeight="1">
      <c r="A34" s="131" t="s">
        <v>26</v>
      </c>
      <c r="B34" s="87"/>
      <c r="C34" s="81" t="s">
        <v>18</v>
      </c>
      <c r="D34" s="82" t="s">
        <v>30</v>
      </c>
      <c r="E34" s="74">
        <f>SUM(E35:E39)</f>
        <v>100</v>
      </c>
      <c r="F34" s="74">
        <f>SUM(F35:F39)</f>
        <v>0</v>
      </c>
      <c r="G34" s="48">
        <f t="shared" si="0"/>
        <v>-100</v>
      </c>
      <c r="H34" s="61">
        <f t="shared" si="2"/>
        <v>0</v>
      </c>
      <c r="I34" s="16"/>
      <c r="J34" s="10"/>
    </row>
    <row r="35" spans="1:10" s="5" customFormat="1" ht="55.5" customHeight="1" hidden="1">
      <c r="A35" s="62" t="s">
        <v>26</v>
      </c>
      <c r="B35" s="54"/>
      <c r="C35" s="50" t="s">
        <v>151</v>
      </c>
      <c r="D35" s="65" t="s">
        <v>152</v>
      </c>
      <c r="E35" s="52">
        <v>0</v>
      </c>
      <c r="F35" s="52">
        <v>0</v>
      </c>
      <c r="G35" s="52">
        <f>F35-E35</f>
        <v>0</v>
      </c>
      <c r="H35" s="66" t="e">
        <f>F35/E35*100</f>
        <v>#DIV/0!</v>
      </c>
      <c r="I35" s="16"/>
      <c r="J35" s="10"/>
    </row>
    <row r="36" spans="1:10" s="5" customFormat="1" ht="150" customHeight="1">
      <c r="A36" s="62" t="s">
        <v>26</v>
      </c>
      <c r="B36" s="54"/>
      <c r="C36" s="50" t="s">
        <v>153</v>
      </c>
      <c r="D36" s="65" t="s">
        <v>154</v>
      </c>
      <c r="E36" s="52">
        <v>50</v>
      </c>
      <c r="F36" s="52">
        <v>0</v>
      </c>
      <c r="G36" s="52">
        <f>F36-E36</f>
        <v>-50</v>
      </c>
      <c r="H36" s="66">
        <f t="shared" si="2"/>
        <v>0</v>
      </c>
      <c r="I36" s="16"/>
      <c r="J36" s="10"/>
    </row>
    <row r="37" spans="1:10" s="5" customFormat="1" ht="34.5" customHeight="1">
      <c r="A37" s="62" t="s">
        <v>26</v>
      </c>
      <c r="B37" s="54"/>
      <c r="C37" s="50" t="s">
        <v>155</v>
      </c>
      <c r="D37" s="65" t="s">
        <v>156</v>
      </c>
      <c r="E37" s="52">
        <v>50</v>
      </c>
      <c r="F37" s="52">
        <v>0</v>
      </c>
      <c r="G37" s="52">
        <f>F37-E37</f>
        <v>-50</v>
      </c>
      <c r="H37" s="66">
        <v>0</v>
      </c>
      <c r="I37" s="16"/>
      <c r="J37" s="10"/>
    </row>
    <row r="38" spans="1:10" ht="18.75" customHeight="1" hidden="1">
      <c r="A38" s="62" t="s">
        <v>26</v>
      </c>
      <c r="B38" s="54"/>
      <c r="C38" s="88" t="s">
        <v>100</v>
      </c>
      <c r="D38" s="65" t="s">
        <v>101</v>
      </c>
      <c r="E38" s="52"/>
      <c r="F38" s="52"/>
      <c r="G38" s="52">
        <f t="shared" si="0"/>
        <v>0</v>
      </c>
      <c r="H38" s="66" t="e">
        <f t="shared" si="2"/>
        <v>#DIV/0!</v>
      </c>
      <c r="I38" s="13"/>
      <c r="J38" s="7"/>
    </row>
    <row r="39" spans="1:10" ht="18.75" customHeight="1" hidden="1">
      <c r="A39" s="62" t="s">
        <v>26</v>
      </c>
      <c r="B39" s="54"/>
      <c r="C39" s="57" t="s">
        <v>102</v>
      </c>
      <c r="D39" s="80" t="s">
        <v>103</v>
      </c>
      <c r="E39" s="52"/>
      <c r="F39" s="52"/>
      <c r="G39" s="52">
        <f>F39-E39</f>
        <v>0</v>
      </c>
      <c r="H39" s="66" t="e">
        <f>F39/E39*100</f>
        <v>#DIV/0!</v>
      </c>
      <c r="I39" s="13"/>
      <c r="J39" s="7"/>
    </row>
    <row r="40" spans="1:10" ht="18.75" customHeight="1" hidden="1">
      <c r="A40" s="129" t="s">
        <v>26</v>
      </c>
      <c r="B40" s="59"/>
      <c r="C40" s="89" t="s">
        <v>33</v>
      </c>
      <c r="D40" s="82" t="s">
        <v>34</v>
      </c>
      <c r="E40" s="48">
        <f>SUM(E41:E42)</f>
        <v>0</v>
      </c>
      <c r="F40" s="48">
        <f>SUM(F41:F42)</f>
        <v>0</v>
      </c>
      <c r="G40" s="48">
        <f t="shared" si="0"/>
        <v>0</v>
      </c>
      <c r="H40" s="61">
        <v>0</v>
      </c>
      <c r="I40" s="13"/>
      <c r="J40" s="7"/>
    </row>
    <row r="41" spans="1:10" ht="32.25" customHeight="1" hidden="1">
      <c r="A41" s="134" t="s">
        <v>26</v>
      </c>
      <c r="B41" s="63"/>
      <c r="C41" s="50" t="s">
        <v>104</v>
      </c>
      <c r="D41" s="65" t="s">
        <v>105</v>
      </c>
      <c r="E41" s="52">
        <v>0</v>
      </c>
      <c r="F41" s="52">
        <v>0</v>
      </c>
      <c r="G41" s="52">
        <f t="shared" si="0"/>
        <v>0</v>
      </c>
      <c r="H41" s="66">
        <v>0</v>
      </c>
      <c r="I41" s="13"/>
      <c r="J41" s="7"/>
    </row>
    <row r="42" spans="1:10" ht="30.75" customHeight="1" hidden="1">
      <c r="A42" s="90" t="s">
        <v>26</v>
      </c>
      <c r="B42" s="91"/>
      <c r="C42" s="92" t="s">
        <v>106</v>
      </c>
      <c r="D42" s="93" t="s">
        <v>107</v>
      </c>
      <c r="E42" s="52">
        <v>0</v>
      </c>
      <c r="F42" s="52">
        <v>0</v>
      </c>
      <c r="G42" s="52">
        <f t="shared" si="0"/>
        <v>0</v>
      </c>
      <c r="H42" s="66">
        <v>0</v>
      </c>
      <c r="I42" s="13"/>
      <c r="J42" s="7"/>
    </row>
    <row r="43" spans="1:10" s="23" customFormat="1" ht="18.75" customHeight="1">
      <c r="A43" s="135" t="s">
        <v>26</v>
      </c>
      <c r="B43" s="94"/>
      <c r="C43" s="95" t="s">
        <v>37</v>
      </c>
      <c r="D43" s="96" t="s">
        <v>36</v>
      </c>
      <c r="E43" s="97">
        <f>E44+E48+E50</f>
        <v>73587</v>
      </c>
      <c r="F43" s="97">
        <f>F44+F48+F50</f>
        <v>29333</v>
      </c>
      <c r="G43" s="48">
        <f aca="true" t="shared" si="3" ref="G43:G59">F43-E43</f>
        <v>-44254</v>
      </c>
      <c r="H43" s="98">
        <f aca="true" t="shared" si="4" ref="H43:H49">F43/E43*100</f>
        <v>39.86166034761575</v>
      </c>
      <c r="I43" s="21"/>
      <c r="J43" s="22"/>
    </row>
    <row r="44" spans="1:10" s="23" customFormat="1" ht="50.25" customHeight="1">
      <c r="A44" s="135" t="s">
        <v>26</v>
      </c>
      <c r="B44" s="154" t="s">
        <v>40</v>
      </c>
      <c r="C44" s="155"/>
      <c r="D44" s="99" t="s">
        <v>39</v>
      </c>
      <c r="E44" s="97">
        <f>SUM(E45:E47)</f>
        <v>73587</v>
      </c>
      <c r="F44" s="97">
        <f>SUM(F45:F47)</f>
        <v>29333</v>
      </c>
      <c r="G44" s="48">
        <f t="shared" si="3"/>
        <v>-44254</v>
      </c>
      <c r="H44" s="98">
        <f t="shared" si="4"/>
        <v>39.86166034761575</v>
      </c>
      <c r="I44" s="21"/>
      <c r="J44" s="22"/>
    </row>
    <row r="45" spans="1:10" ht="35.25" customHeight="1">
      <c r="A45" s="90" t="s">
        <v>26</v>
      </c>
      <c r="B45" s="101"/>
      <c r="C45" s="102" t="s">
        <v>121</v>
      </c>
      <c r="D45" s="103" t="s">
        <v>116</v>
      </c>
      <c r="E45" s="104">
        <v>559</v>
      </c>
      <c r="F45" s="104">
        <v>186</v>
      </c>
      <c r="G45" s="52">
        <f t="shared" si="3"/>
        <v>-373</v>
      </c>
      <c r="H45" s="105">
        <f t="shared" si="4"/>
        <v>33.273703041144906</v>
      </c>
      <c r="I45" s="13"/>
      <c r="J45" s="7"/>
    </row>
    <row r="46" spans="1:10" s="4" customFormat="1" ht="51.75" customHeight="1">
      <c r="A46" s="136" t="s">
        <v>26</v>
      </c>
      <c r="B46" s="106"/>
      <c r="C46" s="107" t="s">
        <v>122</v>
      </c>
      <c r="D46" s="103" t="s">
        <v>117</v>
      </c>
      <c r="E46" s="104">
        <v>59380</v>
      </c>
      <c r="F46" s="104">
        <v>29147</v>
      </c>
      <c r="G46" s="52">
        <f t="shared" si="3"/>
        <v>-30233</v>
      </c>
      <c r="H46" s="105">
        <f t="shared" si="4"/>
        <v>49.085550690468175</v>
      </c>
      <c r="I46" s="17"/>
      <c r="J46" s="11"/>
    </row>
    <row r="47" spans="1:10" ht="18.75" customHeight="1">
      <c r="A47" s="137" t="s">
        <v>26</v>
      </c>
      <c r="B47" s="108"/>
      <c r="C47" s="92" t="s">
        <v>123</v>
      </c>
      <c r="D47" s="109" t="s">
        <v>14</v>
      </c>
      <c r="E47" s="104">
        <v>13648</v>
      </c>
      <c r="F47" s="104">
        <v>0</v>
      </c>
      <c r="G47" s="52">
        <f t="shared" si="3"/>
        <v>-13648</v>
      </c>
      <c r="H47" s="105">
        <f t="shared" si="4"/>
        <v>0</v>
      </c>
      <c r="I47" s="13"/>
      <c r="J47" s="7"/>
    </row>
    <row r="48" spans="1:10" s="2" customFormat="1" ht="18.75" customHeight="1" hidden="1">
      <c r="A48" s="138" t="s">
        <v>26</v>
      </c>
      <c r="B48" s="91"/>
      <c r="C48" s="110" t="s">
        <v>133</v>
      </c>
      <c r="D48" s="111" t="s">
        <v>134</v>
      </c>
      <c r="E48" s="97">
        <f>E49</f>
        <v>0</v>
      </c>
      <c r="F48" s="97">
        <f>F49</f>
        <v>0</v>
      </c>
      <c r="G48" s="48">
        <f>F48-E48</f>
        <v>0</v>
      </c>
      <c r="H48" s="98" t="e">
        <f>F48/E48*100</f>
        <v>#DIV/0!</v>
      </c>
      <c r="I48" s="15"/>
      <c r="J48" s="6"/>
    </row>
    <row r="49" spans="1:10" ht="33.75" customHeight="1" hidden="1">
      <c r="A49" s="139" t="s">
        <v>26</v>
      </c>
      <c r="B49" s="106"/>
      <c r="C49" s="107" t="s">
        <v>159</v>
      </c>
      <c r="D49" s="112" t="s">
        <v>108</v>
      </c>
      <c r="E49" s="104">
        <v>0</v>
      </c>
      <c r="F49" s="104">
        <v>0</v>
      </c>
      <c r="G49" s="52">
        <f t="shared" si="3"/>
        <v>0</v>
      </c>
      <c r="H49" s="105" t="e">
        <f t="shared" si="4"/>
        <v>#DIV/0!</v>
      </c>
      <c r="I49" s="13"/>
      <c r="J49" s="7"/>
    </row>
    <row r="50" spans="1:10" s="2" customFormat="1" ht="52.5" customHeight="1" hidden="1">
      <c r="A50" s="140" t="s">
        <v>26</v>
      </c>
      <c r="B50" s="113"/>
      <c r="C50" s="110" t="s">
        <v>160</v>
      </c>
      <c r="D50" s="114" t="s">
        <v>161</v>
      </c>
      <c r="E50" s="97">
        <f>E51</f>
        <v>0</v>
      </c>
      <c r="F50" s="97">
        <f>F51</f>
        <v>0</v>
      </c>
      <c r="G50" s="48">
        <f>F50-E50</f>
        <v>0</v>
      </c>
      <c r="H50" s="98">
        <v>0</v>
      </c>
      <c r="I50" s="15"/>
      <c r="J50" s="6"/>
    </row>
    <row r="51" spans="1:10" s="33" customFormat="1" ht="67.5" customHeight="1" hidden="1">
      <c r="A51" s="139" t="s">
        <v>26</v>
      </c>
      <c r="B51" s="106"/>
      <c r="C51" s="107" t="s">
        <v>118</v>
      </c>
      <c r="D51" s="109" t="s">
        <v>119</v>
      </c>
      <c r="E51" s="104">
        <v>0</v>
      </c>
      <c r="F51" s="104">
        <v>0</v>
      </c>
      <c r="G51" s="52">
        <f>F51-E51</f>
        <v>0</v>
      </c>
      <c r="H51" s="105">
        <v>0</v>
      </c>
      <c r="I51" s="31"/>
      <c r="J51" s="32"/>
    </row>
    <row r="52" spans="1:10" s="33" customFormat="1" ht="15" customHeight="1">
      <c r="A52" s="139"/>
      <c r="B52" s="106"/>
      <c r="C52" s="107"/>
      <c r="D52" s="112"/>
      <c r="E52" s="104"/>
      <c r="F52" s="104"/>
      <c r="G52" s="52"/>
      <c r="H52" s="105"/>
      <c r="I52" s="31"/>
      <c r="J52" s="32"/>
    </row>
    <row r="53" spans="1:10" s="2" customFormat="1" ht="18.75" customHeight="1">
      <c r="A53" s="117"/>
      <c r="B53" s="94"/>
      <c r="C53" s="95"/>
      <c r="D53" s="115" t="s">
        <v>167</v>
      </c>
      <c r="E53" s="116">
        <f>E55+E60+E62+E67+E74+E77</f>
        <v>280725</v>
      </c>
      <c r="F53" s="116">
        <f>F55+F60+F62+F67+F74+F77</f>
        <v>56448</v>
      </c>
      <c r="G53" s="48">
        <f>F53-E53</f>
        <v>-224277</v>
      </c>
      <c r="H53" s="98">
        <f>F53/E53*100</f>
        <v>20.10793481164841</v>
      </c>
      <c r="I53" s="15"/>
      <c r="J53" s="6"/>
    </row>
    <row r="54" spans="1:10" s="33" customFormat="1" ht="18.75" customHeight="1">
      <c r="A54" s="100"/>
      <c r="B54" s="101"/>
      <c r="C54" s="92"/>
      <c r="D54" s="152" t="s">
        <v>166</v>
      </c>
      <c r="E54" s="153"/>
      <c r="F54" s="153"/>
      <c r="G54" s="52"/>
      <c r="H54" s="105"/>
      <c r="I54" s="31"/>
      <c r="J54" s="32"/>
    </row>
    <row r="55" spans="1:10" s="2" customFormat="1" ht="18.75" customHeight="1">
      <c r="A55" s="117"/>
      <c r="B55" s="154" t="s">
        <v>47</v>
      </c>
      <c r="C55" s="155"/>
      <c r="D55" s="118" t="s">
        <v>31</v>
      </c>
      <c r="E55" s="48">
        <f>SUM(E56:E59)</f>
        <v>4816</v>
      </c>
      <c r="F55" s="74">
        <f>SUM(F56:F59)</f>
        <v>235</v>
      </c>
      <c r="G55" s="48">
        <f aca="true" t="shared" si="5" ref="G55:G88">F55-E55</f>
        <v>-4581</v>
      </c>
      <c r="H55" s="98">
        <f aca="true" t="shared" si="6" ref="H55:H88">F55/E55*100</f>
        <v>4.879568106312292</v>
      </c>
      <c r="I55" s="15"/>
      <c r="J55" s="6"/>
    </row>
    <row r="56" spans="1:10" ht="67.5" customHeight="1">
      <c r="A56" s="100"/>
      <c r="B56" s="156" t="s">
        <v>41</v>
      </c>
      <c r="C56" s="157"/>
      <c r="D56" s="80" t="s">
        <v>42</v>
      </c>
      <c r="E56" s="52">
        <v>1176</v>
      </c>
      <c r="F56" s="52">
        <v>0</v>
      </c>
      <c r="G56" s="52">
        <f t="shared" si="3"/>
        <v>-1176</v>
      </c>
      <c r="H56" s="105">
        <f t="shared" si="6"/>
        <v>0</v>
      </c>
      <c r="I56" s="13"/>
      <c r="J56" s="7"/>
    </row>
    <row r="57" spans="1:10" ht="33" customHeight="1">
      <c r="A57" s="100"/>
      <c r="B57" s="119"/>
      <c r="C57" s="57" t="s">
        <v>137</v>
      </c>
      <c r="D57" s="80" t="s">
        <v>138</v>
      </c>
      <c r="E57" s="52">
        <v>1360</v>
      </c>
      <c r="F57" s="52">
        <v>0</v>
      </c>
      <c r="G57" s="52">
        <f>F57-E57</f>
        <v>-1360</v>
      </c>
      <c r="H57" s="105">
        <f>F57/E57*100</f>
        <v>0</v>
      </c>
      <c r="I57" s="13"/>
      <c r="J57" s="7"/>
    </row>
    <row r="58" spans="1:10" ht="18.75" customHeight="1">
      <c r="A58" s="100"/>
      <c r="B58" s="156" t="s">
        <v>43</v>
      </c>
      <c r="C58" s="157"/>
      <c r="D58" s="80" t="s">
        <v>44</v>
      </c>
      <c r="E58" s="52">
        <v>700</v>
      </c>
      <c r="F58" s="52">
        <v>0</v>
      </c>
      <c r="G58" s="52">
        <f t="shared" si="3"/>
        <v>-700</v>
      </c>
      <c r="H58" s="105">
        <f t="shared" si="6"/>
        <v>0</v>
      </c>
      <c r="I58" s="13"/>
      <c r="J58" s="7"/>
    </row>
    <row r="59" spans="1:10" ht="18.75" customHeight="1">
      <c r="A59" s="100"/>
      <c r="B59" s="156" t="s">
        <v>45</v>
      </c>
      <c r="C59" s="157"/>
      <c r="D59" s="80" t="s">
        <v>46</v>
      </c>
      <c r="E59" s="52">
        <v>1580</v>
      </c>
      <c r="F59" s="52">
        <v>235</v>
      </c>
      <c r="G59" s="52">
        <f t="shared" si="3"/>
        <v>-1345</v>
      </c>
      <c r="H59" s="105">
        <f t="shared" si="6"/>
        <v>14.873417721518987</v>
      </c>
      <c r="I59" s="13"/>
      <c r="J59" s="7"/>
    </row>
    <row r="60" spans="1:10" ht="50.25" customHeight="1">
      <c r="A60" s="117"/>
      <c r="B60" s="154" t="s">
        <v>48</v>
      </c>
      <c r="C60" s="155"/>
      <c r="D60" s="118" t="s">
        <v>15</v>
      </c>
      <c r="E60" s="48">
        <f>SUM(E61:E61)</f>
        <v>1015</v>
      </c>
      <c r="F60" s="48">
        <f>SUM(F61:F61)</f>
        <v>8</v>
      </c>
      <c r="G60" s="48">
        <f t="shared" si="5"/>
        <v>-1007</v>
      </c>
      <c r="H60" s="98">
        <f t="shared" si="6"/>
        <v>0.7881773399014778</v>
      </c>
      <c r="I60" s="13"/>
      <c r="J60" s="7"/>
    </row>
    <row r="61" spans="1:10" ht="18.75" customHeight="1">
      <c r="A61" s="117"/>
      <c r="B61" s="156" t="s">
        <v>49</v>
      </c>
      <c r="C61" s="157"/>
      <c r="D61" s="80" t="s">
        <v>162</v>
      </c>
      <c r="E61" s="52">
        <v>1015</v>
      </c>
      <c r="F61" s="52">
        <v>8</v>
      </c>
      <c r="G61" s="52">
        <f t="shared" si="5"/>
        <v>-1007</v>
      </c>
      <c r="H61" s="105">
        <f t="shared" si="6"/>
        <v>0.7881773399014778</v>
      </c>
      <c r="I61" s="13"/>
      <c r="J61" s="7"/>
    </row>
    <row r="62" spans="1:10" s="24" customFormat="1" ht="18.75" customHeight="1">
      <c r="A62" s="100"/>
      <c r="B62" s="154" t="s">
        <v>50</v>
      </c>
      <c r="C62" s="155"/>
      <c r="D62" s="118" t="s">
        <v>16</v>
      </c>
      <c r="E62" s="48">
        <f>E63+E64+E65+E66</f>
        <v>69476</v>
      </c>
      <c r="F62" s="48">
        <f>SUM(F63:F66)</f>
        <v>28775</v>
      </c>
      <c r="G62" s="48">
        <f t="shared" si="5"/>
        <v>-40701</v>
      </c>
      <c r="H62" s="98">
        <f t="shared" si="6"/>
        <v>41.417180033392825</v>
      </c>
      <c r="I62" s="25"/>
      <c r="J62" s="26"/>
    </row>
    <row r="63" spans="1:10" s="24" customFormat="1" ht="18.75" customHeight="1" hidden="1">
      <c r="A63" s="100"/>
      <c r="B63" s="156" t="s">
        <v>109</v>
      </c>
      <c r="C63" s="157"/>
      <c r="D63" s="80" t="s">
        <v>110</v>
      </c>
      <c r="E63" s="52">
        <v>0</v>
      </c>
      <c r="F63" s="52">
        <v>0</v>
      </c>
      <c r="G63" s="52">
        <f t="shared" si="5"/>
        <v>0</v>
      </c>
      <c r="H63" s="105" t="e">
        <f t="shared" si="6"/>
        <v>#DIV/0!</v>
      </c>
      <c r="I63" s="25"/>
      <c r="J63" s="26"/>
    </row>
    <row r="64" spans="1:10" s="24" customFormat="1" ht="18.75" customHeight="1">
      <c r="A64" s="100"/>
      <c r="B64" s="156" t="s">
        <v>51</v>
      </c>
      <c r="C64" s="157"/>
      <c r="D64" s="80" t="s">
        <v>52</v>
      </c>
      <c r="E64" s="52">
        <v>565</v>
      </c>
      <c r="F64" s="52">
        <v>45</v>
      </c>
      <c r="G64" s="52">
        <f t="shared" si="5"/>
        <v>-520</v>
      </c>
      <c r="H64" s="105">
        <f t="shared" si="6"/>
        <v>7.964601769911504</v>
      </c>
      <c r="I64" s="25"/>
      <c r="J64" s="26"/>
    </row>
    <row r="65" spans="1:10" s="24" customFormat="1" ht="18.75" customHeight="1">
      <c r="A65" s="100"/>
      <c r="B65" s="156" t="s">
        <v>53</v>
      </c>
      <c r="C65" s="157"/>
      <c r="D65" s="80" t="s">
        <v>54</v>
      </c>
      <c r="E65" s="52">
        <v>64685</v>
      </c>
      <c r="F65" s="52">
        <v>28730</v>
      </c>
      <c r="G65" s="52">
        <f t="shared" si="5"/>
        <v>-35955</v>
      </c>
      <c r="H65" s="105">
        <f t="shared" si="6"/>
        <v>44.415243101182654</v>
      </c>
      <c r="I65" s="25"/>
      <c r="J65" s="26"/>
    </row>
    <row r="66" spans="1:10" s="24" customFormat="1" ht="33.75" customHeight="1">
      <c r="A66" s="100"/>
      <c r="B66" s="156" t="s">
        <v>55</v>
      </c>
      <c r="C66" s="157"/>
      <c r="D66" s="80" t="s">
        <v>56</v>
      </c>
      <c r="E66" s="52">
        <v>4226</v>
      </c>
      <c r="F66" s="52">
        <v>0</v>
      </c>
      <c r="G66" s="52">
        <f t="shared" si="5"/>
        <v>-4226</v>
      </c>
      <c r="H66" s="105">
        <f t="shared" si="6"/>
        <v>0</v>
      </c>
      <c r="I66" s="25"/>
      <c r="J66" s="26"/>
    </row>
    <row r="67" spans="1:10" s="24" customFormat="1" ht="34.5" customHeight="1">
      <c r="A67" s="100"/>
      <c r="B67" s="154" t="s">
        <v>57</v>
      </c>
      <c r="C67" s="155"/>
      <c r="D67" s="118" t="s">
        <v>120</v>
      </c>
      <c r="E67" s="48">
        <f>SUM(E68:E71)</f>
        <v>202976</v>
      </c>
      <c r="F67" s="48">
        <f>SUM(F68:F71)</f>
        <v>25282</v>
      </c>
      <c r="G67" s="48">
        <f t="shared" si="5"/>
        <v>-177694</v>
      </c>
      <c r="H67" s="98">
        <f t="shared" si="6"/>
        <v>12.455659782437332</v>
      </c>
      <c r="I67" s="25"/>
      <c r="J67" s="26"/>
    </row>
    <row r="68" spans="1:10" s="24" customFormat="1" ht="18.75" customHeight="1">
      <c r="A68" s="100"/>
      <c r="B68" s="156" t="s">
        <v>58</v>
      </c>
      <c r="C68" s="157"/>
      <c r="D68" s="80" t="s">
        <v>59</v>
      </c>
      <c r="E68" s="52">
        <v>5400</v>
      </c>
      <c r="F68" s="52">
        <v>383</v>
      </c>
      <c r="G68" s="52">
        <f t="shared" si="5"/>
        <v>-5017</v>
      </c>
      <c r="H68" s="105">
        <f t="shared" si="6"/>
        <v>7.092592592592592</v>
      </c>
      <c r="I68" s="25"/>
      <c r="J68" s="26"/>
    </row>
    <row r="69" spans="1:10" s="24" customFormat="1" ht="18.75" customHeight="1">
      <c r="A69" s="100"/>
      <c r="B69" s="162" t="s">
        <v>60</v>
      </c>
      <c r="C69" s="163"/>
      <c r="D69" s="80" t="s">
        <v>61</v>
      </c>
      <c r="E69" s="52">
        <v>47169</v>
      </c>
      <c r="F69" s="52">
        <v>4004</v>
      </c>
      <c r="G69" s="52">
        <f t="shared" si="5"/>
        <v>-43165</v>
      </c>
      <c r="H69" s="105">
        <f t="shared" si="6"/>
        <v>8.488626004367275</v>
      </c>
      <c r="I69" s="25"/>
      <c r="J69" s="26"/>
    </row>
    <row r="70" spans="1:10" s="24" customFormat="1" ht="18.75" customHeight="1">
      <c r="A70" s="100"/>
      <c r="B70" s="162" t="s">
        <v>111</v>
      </c>
      <c r="C70" s="157"/>
      <c r="D70" s="80" t="s">
        <v>112</v>
      </c>
      <c r="E70" s="52">
        <v>71679</v>
      </c>
      <c r="F70" s="52">
        <v>1954</v>
      </c>
      <c r="G70" s="52">
        <f>F70-E70</f>
        <v>-69725</v>
      </c>
      <c r="H70" s="105">
        <f>F70/E70*100</f>
        <v>2.726042495012486</v>
      </c>
      <c r="I70" s="25"/>
      <c r="J70" s="26"/>
    </row>
    <row r="71" spans="1:10" s="24" customFormat="1" ht="36.75" customHeight="1">
      <c r="A71" s="100"/>
      <c r="B71" s="162" t="s">
        <v>113</v>
      </c>
      <c r="C71" s="157"/>
      <c r="D71" s="80" t="s">
        <v>114</v>
      </c>
      <c r="E71" s="52">
        <v>78728</v>
      </c>
      <c r="F71" s="52">
        <v>18941</v>
      </c>
      <c r="G71" s="52">
        <f>F71-E71</f>
        <v>-59787</v>
      </c>
      <c r="H71" s="105">
        <f>F71/E71*100</f>
        <v>24.05878467635403</v>
      </c>
      <c r="I71" s="25"/>
      <c r="J71" s="26"/>
    </row>
    <row r="72" spans="1:10" s="24" customFormat="1" ht="18.75" customHeight="1" hidden="1">
      <c r="A72" s="100"/>
      <c r="B72" s="154" t="s">
        <v>62</v>
      </c>
      <c r="C72" s="155"/>
      <c r="D72" s="118" t="s">
        <v>12</v>
      </c>
      <c r="E72" s="48">
        <f>SUM(E73:E73)</f>
        <v>0</v>
      </c>
      <c r="F72" s="48">
        <f>SUM(F73:F73)</f>
        <v>0</v>
      </c>
      <c r="G72" s="48">
        <f t="shared" si="5"/>
        <v>0</v>
      </c>
      <c r="H72" s="98" t="e">
        <f t="shared" si="6"/>
        <v>#DIV/0!</v>
      </c>
      <c r="I72" s="25"/>
      <c r="J72" s="26"/>
    </row>
    <row r="73" spans="1:10" s="24" customFormat="1" ht="18.75" customHeight="1" hidden="1">
      <c r="A73" s="100"/>
      <c r="B73" s="156" t="s">
        <v>63</v>
      </c>
      <c r="C73" s="157"/>
      <c r="D73" s="80" t="s">
        <v>64</v>
      </c>
      <c r="E73" s="52">
        <v>0</v>
      </c>
      <c r="F73" s="52">
        <v>0</v>
      </c>
      <c r="G73" s="52">
        <f t="shared" si="5"/>
        <v>0</v>
      </c>
      <c r="H73" s="105" t="e">
        <f t="shared" si="6"/>
        <v>#DIV/0!</v>
      </c>
      <c r="I73" s="25"/>
      <c r="J73" s="26"/>
    </row>
    <row r="74" spans="1:10" s="24" customFormat="1" ht="18.75" customHeight="1" hidden="1">
      <c r="A74" s="100"/>
      <c r="B74" s="154" t="s">
        <v>65</v>
      </c>
      <c r="C74" s="155"/>
      <c r="D74" s="118" t="s">
        <v>82</v>
      </c>
      <c r="E74" s="48">
        <f>SUM(E75:E76)</f>
        <v>0</v>
      </c>
      <c r="F74" s="48">
        <f>SUM(F75:F76)</f>
        <v>0</v>
      </c>
      <c r="G74" s="48">
        <f t="shared" si="5"/>
        <v>0</v>
      </c>
      <c r="H74" s="98" t="e">
        <f t="shared" si="6"/>
        <v>#DIV/0!</v>
      </c>
      <c r="I74" s="25"/>
      <c r="J74" s="26"/>
    </row>
    <row r="75" spans="1:10" s="24" customFormat="1" ht="18.75" customHeight="1" hidden="1">
      <c r="A75" s="100"/>
      <c r="B75" s="156" t="s">
        <v>66</v>
      </c>
      <c r="C75" s="157"/>
      <c r="D75" s="80" t="s">
        <v>67</v>
      </c>
      <c r="E75" s="52">
        <v>0</v>
      </c>
      <c r="F75" s="52">
        <v>0</v>
      </c>
      <c r="G75" s="52">
        <f t="shared" si="5"/>
        <v>0</v>
      </c>
      <c r="H75" s="105" t="e">
        <f t="shared" si="6"/>
        <v>#DIV/0!</v>
      </c>
      <c r="I75" s="25"/>
      <c r="J75" s="26"/>
    </row>
    <row r="76" spans="1:10" s="24" customFormat="1" ht="18.75" customHeight="1" hidden="1">
      <c r="A76" s="100"/>
      <c r="B76" s="156" t="s">
        <v>68</v>
      </c>
      <c r="C76" s="157"/>
      <c r="D76" s="80" t="s">
        <v>69</v>
      </c>
      <c r="E76" s="52"/>
      <c r="F76" s="52"/>
      <c r="G76" s="52">
        <f t="shared" si="5"/>
        <v>0</v>
      </c>
      <c r="H76" s="105" t="e">
        <f t="shared" si="6"/>
        <v>#DIV/0!</v>
      </c>
      <c r="I76" s="25"/>
      <c r="J76" s="26"/>
    </row>
    <row r="77" spans="1:10" s="24" customFormat="1" ht="18.75" customHeight="1">
      <c r="A77" s="100"/>
      <c r="B77" s="154" t="s">
        <v>70</v>
      </c>
      <c r="C77" s="155"/>
      <c r="D77" s="118" t="s">
        <v>13</v>
      </c>
      <c r="E77" s="48">
        <f>SUM(E78:E80)</f>
        <v>2442</v>
      </c>
      <c r="F77" s="48">
        <f>SUM(F78:F80)</f>
        <v>2148</v>
      </c>
      <c r="G77" s="48">
        <f t="shared" si="5"/>
        <v>-294</v>
      </c>
      <c r="H77" s="98">
        <f t="shared" si="6"/>
        <v>87.96068796068795</v>
      </c>
      <c r="I77" s="25"/>
      <c r="J77" s="26"/>
    </row>
    <row r="78" spans="1:10" s="24" customFormat="1" ht="18.75" customHeight="1">
      <c r="A78" s="100"/>
      <c r="B78" s="156" t="s">
        <v>71</v>
      </c>
      <c r="C78" s="157"/>
      <c r="D78" s="80" t="s">
        <v>72</v>
      </c>
      <c r="E78" s="52">
        <v>45</v>
      </c>
      <c r="F78" s="52">
        <v>6</v>
      </c>
      <c r="G78" s="52">
        <f t="shared" si="5"/>
        <v>-39</v>
      </c>
      <c r="H78" s="105">
        <f t="shared" si="6"/>
        <v>13.333333333333334</v>
      </c>
      <c r="I78" s="25"/>
      <c r="J78" s="26"/>
    </row>
    <row r="79" spans="1:10" s="24" customFormat="1" ht="18.75" customHeight="1">
      <c r="A79" s="100"/>
      <c r="B79" s="156" t="s">
        <v>163</v>
      </c>
      <c r="C79" s="157"/>
      <c r="D79" s="80" t="s">
        <v>164</v>
      </c>
      <c r="E79" s="52">
        <v>2397</v>
      </c>
      <c r="F79" s="52">
        <v>2142</v>
      </c>
      <c r="G79" s="52">
        <f>F79-E79</f>
        <v>-255</v>
      </c>
      <c r="H79" s="105">
        <f>F79/E79*100</f>
        <v>89.36170212765957</v>
      </c>
      <c r="I79" s="25"/>
      <c r="J79" s="26"/>
    </row>
    <row r="80" spans="1:10" s="24" customFormat="1" ht="33.75" customHeight="1" hidden="1">
      <c r="A80" s="100"/>
      <c r="B80" s="119"/>
      <c r="C80" s="57" t="s">
        <v>124</v>
      </c>
      <c r="D80" s="84" t="s">
        <v>125</v>
      </c>
      <c r="E80" s="52">
        <v>0</v>
      </c>
      <c r="F80" s="52">
        <v>0</v>
      </c>
      <c r="G80" s="52">
        <f>F80-E80</f>
        <v>0</v>
      </c>
      <c r="H80" s="105" t="e">
        <f>F80/E80*100</f>
        <v>#DIV/0!</v>
      </c>
      <c r="I80" s="25"/>
      <c r="J80" s="26"/>
    </row>
    <row r="81" spans="1:10" s="29" customFormat="1" ht="18.75" customHeight="1" hidden="1">
      <c r="A81" s="117"/>
      <c r="B81" s="154" t="s">
        <v>73</v>
      </c>
      <c r="C81" s="155"/>
      <c r="D81" s="118" t="s">
        <v>0</v>
      </c>
      <c r="E81" s="48">
        <f>SUM(E82:E83)</f>
        <v>0</v>
      </c>
      <c r="F81" s="48">
        <f>SUM(F82:F83)</f>
        <v>0</v>
      </c>
      <c r="G81" s="48">
        <f t="shared" si="5"/>
        <v>0</v>
      </c>
      <c r="H81" s="98">
        <v>0</v>
      </c>
      <c r="I81" s="27"/>
      <c r="J81" s="28"/>
    </row>
    <row r="82" spans="1:10" s="29" customFormat="1" ht="18.75" customHeight="1" hidden="1">
      <c r="A82" s="117"/>
      <c r="B82" s="156" t="s">
        <v>87</v>
      </c>
      <c r="C82" s="157"/>
      <c r="D82" s="80" t="s">
        <v>88</v>
      </c>
      <c r="E82" s="52"/>
      <c r="F82" s="52"/>
      <c r="G82" s="52">
        <f>F82-E82</f>
        <v>0</v>
      </c>
      <c r="H82" s="105" t="e">
        <f>F82/E82*100</f>
        <v>#DIV/0!</v>
      </c>
      <c r="I82" s="27"/>
      <c r="J82" s="28"/>
    </row>
    <row r="83" spans="1:10" s="24" customFormat="1" ht="18.75" customHeight="1" hidden="1">
      <c r="A83" s="100"/>
      <c r="B83" s="156" t="s">
        <v>74</v>
      </c>
      <c r="C83" s="157"/>
      <c r="D83" s="80" t="s">
        <v>75</v>
      </c>
      <c r="E83" s="52">
        <v>0</v>
      </c>
      <c r="F83" s="52">
        <v>0</v>
      </c>
      <c r="G83" s="52">
        <f t="shared" si="5"/>
        <v>0</v>
      </c>
      <c r="H83" s="105">
        <v>0</v>
      </c>
      <c r="I83" s="25"/>
      <c r="J83" s="26"/>
    </row>
    <row r="84" spans="1:10" s="24" customFormat="1" ht="18.75" customHeight="1" hidden="1">
      <c r="A84" s="100"/>
      <c r="B84" s="164" t="s">
        <v>83</v>
      </c>
      <c r="C84" s="165"/>
      <c r="D84" s="120" t="s">
        <v>84</v>
      </c>
      <c r="E84" s="121">
        <f>E85</f>
        <v>0</v>
      </c>
      <c r="F84" s="121">
        <f>F85</f>
        <v>0</v>
      </c>
      <c r="G84" s="48">
        <f>F84-E84</f>
        <v>0</v>
      </c>
      <c r="H84" s="44" t="e">
        <f>F84/E84*100</f>
        <v>#DIV/0!</v>
      </c>
      <c r="I84" s="25"/>
      <c r="J84" s="26"/>
    </row>
    <row r="85" spans="1:10" s="24" customFormat="1" ht="18.75" customHeight="1" hidden="1">
      <c r="A85" s="100"/>
      <c r="B85" s="156" t="s">
        <v>85</v>
      </c>
      <c r="C85" s="157"/>
      <c r="D85" s="84" t="s">
        <v>115</v>
      </c>
      <c r="E85" s="52">
        <v>0</v>
      </c>
      <c r="F85" s="52">
        <v>0</v>
      </c>
      <c r="G85" s="52">
        <f>F85-E85</f>
        <v>0</v>
      </c>
      <c r="H85" s="105" t="e">
        <f>F85/E85*100</f>
        <v>#DIV/0!</v>
      </c>
      <c r="I85" s="25"/>
      <c r="J85" s="26"/>
    </row>
    <row r="86" spans="1:10" s="24" customFormat="1" ht="18.75" customHeight="1" hidden="1">
      <c r="A86" s="100"/>
      <c r="B86" s="154" t="s">
        <v>76</v>
      </c>
      <c r="C86" s="155"/>
      <c r="D86" s="118" t="s">
        <v>92</v>
      </c>
      <c r="E86" s="48">
        <f>SUM(E87:E88)</f>
        <v>0</v>
      </c>
      <c r="F86" s="48">
        <f>SUM(F87:F88)</f>
        <v>0</v>
      </c>
      <c r="G86" s="48">
        <f t="shared" si="5"/>
        <v>0</v>
      </c>
      <c r="H86" s="98" t="e">
        <f t="shared" si="6"/>
        <v>#DIV/0!</v>
      </c>
      <c r="I86" s="25"/>
      <c r="J86" s="26"/>
    </row>
    <row r="87" spans="1:10" s="24" customFormat="1" ht="18.75" customHeight="1" hidden="1">
      <c r="A87" s="100"/>
      <c r="B87" s="156" t="s">
        <v>77</v>
      </c>
      <c r="C87" s="157"/>
      <c r="D87" s="80" t="s">
        <v>78</v>
      </c>
      <c r="E87" s="52"/>
      <c r="F87" s="52"/>
      <c r="G87" s="52">
        <f t="shared" si="5"/>
        <v>0</v>
      </c>
      <c r="H87" s="105" t="e">
        <f t="shared" si="6"/>
        <v>#DIV/0!</v>
      </c>
      <c r="I87" s="25"/>
      <c r="J87" s="26"/>
    </row>
    <row r="88" spans="1:10" s="24" customFormat="1" ht="18.75" customHeight="1" hidden="1">
      <c r="A88" s="100"/>
      <c r="B88" s="156" t="s">
        <v>79</v>
      </c>
      <c r="C88" s="157"/>
      <c r="D88" s="80" t="s">
        <v>80</v>
      </c>
      <c r="E88" s="52"/>
      <c r="F88" s="52"/>
      <c r="G88" s="52">
        <f t="shared" si="5"/>
        <v>0</v>
      </c>
      <c r="H88" s="105" t="e">
        <f t="shared" si="6"/>
        <v>#DIV/0!</v>
      </c>
      <c r="I88" s="25"/>
      <c r="J88" s="26"/>
    </row>
    <row r="89" spans="1:10" s="24" customFormat="1" ht="15" customHeight="1">
      <c r="A89" s="100"/>
      <c r="B89" s="119"/>
      <c r="C89" s="57"/>
      <c r="D89" s="151"/>
      <c r="E89" s="52"/>
      <c r="F89" s="52"/>
      <c r="G89" s="52"/>
      <c r="H89" s="105"/>
      <c r="I89" s="25"/>
      <c r="J89" s="26"/>
    </row>
    <row r="90" spans="1:10" ht="37.5" customHeight="1">
      <c r="A90" s="100"/>
      <c r="B90" s="101"/>
      <c r="C90" s="92"/>
      <c r="D90" s="122" t="s">
        <v>86</v>
      </c>
      <c r="E90" s="74">
        <f>E6-E53</f>
        <v>-18831</v>
      </c>
      <c r="F90" s="74">
        <f>F6-F53</f>
        <v>5975</v>
      </c>
      <c r="G90" s="52"/>
      <c r="H90" s="104"/>
      <c r="I90" s="13"/>
      <c r="J90" s="7"/>
    </row>
    <row r="91" spans="5:8" ht="12" customHeight="1">
      <c r="E91" s="123"/>
      <c r="F91" s="123"/>
      <c r="G91" s="123"/>
      <c r="H91" s="124"/>
    </row>
    <row r="92" spans="1:8" s="30" customFormat="1" ht="18.75" customHeight="1">
      <c r="A92" s="34"/>
      <c r="B92" s="34"/>
      <c r="C92" s="125" t="s">
        <v>170</v>
      </c>
      <c r="D92" s="34"/>
      <c r="E92" s="123"/>
      <c r="F92" s="123"/>
      <c r="G92" s="123"/>
      <c r="H92" s="124"/>
    </row>
    <row r="93" spans="1:8" ht="15.75">
      <c r="A93" s="34" t="s">
        <v>21</v>
      </c>
      <c r="E93" s="123"/>
      <c r="F93" s="123"/>
      <c r="G93" s="123"/>
      <c r="H93" s="124"/>
    </row>
    <row r="96" ht="15.75">
      <c r="F96" s="126"/>
    </row>
    <row r="98" ht="15.75">
      <c r="E98" s="127"/>
    </row>
  </sheetData>
  <sheetProtection/>
  <mergeCells count="36">
    <mergeCell ref="B87:C87"/>
    <mergeCell ref="B88:C88"/>
    <mergeCell ref="B78:C78"/>
    <mergeCell ref="B81:C81"/>
    <mergeCell ref="B84:C84"/>
    <mergeCell ref="B85:C85"/>
    <mergeCell ref="B82:C82"/>
    <mergeCell ref="B86:C86"/>
    <mergeCell ref="B83:C83"/>
    <mergeCell ref="B70:C70"/>
    <mergeCell ref="B73:C73"/>
    <mergeCell ref="B74:C74"/>
    <mergeCell ref="B75:C75"/>
    <mergeCell ref="B76:C76"/>
    <mergeCell ref="B71:C71"/>
    <mergeCell ref="B72:C72"/>
    <mergeCell ref="B69:C69"/>
    <mergeCell ref="B59:C59"/>
    <mergeCell ref="B55:C55"/>
    <mergeCell ref="B56:C56"/>
    <mergeCell ref="B58:C58"/>
    <mergeCell ref="B61:C61"/>
    <mergeCell ref="B62:C62"/>
    <mergeCell ref="B63:C63"/>
    <mergeCell ref="B64:C64"/>
    <mergeCell ref="B68:C68"/>
    <mergeCell ref="B67:C67"/>
    <mergeCell ref="B65:C65"/>
    <mergeCell ref="B79:C79"/>
    <mergeCell ref="B60:C60"/>
    <mergeCell ref="B44:C44"/>
    <mergeCell ref="A1:H1"/>
    <mergeCell ref="A2:H2"/>
    <mergeCell ref="A5:C5"/>
    <mergeCell ref="B66:C66"/>
    <mergeCell ref="B77:C77"/>
  </mergeCells>
  <printOptions horizontalCentered="1"/>
  <pageMargins left="1.1811023622047245" right="0.3937007874015748" top="0.7874015748031497" bottom="0.7874015748031497" header="0.5118110236220472" footer="0.1968503937007874"/>
  <pageSetup fitToHeight="2"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Findep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***</dc:creator>
  <cp:keywords/>
  <dc:description/>
  <cp:lastModifiedBy>User</cp:lastModifiedBy>
  <cp:lastPrinted>2024-04-15T11:50:21Z</cp:lastPrinted>
  <dcterms:created xsi:type="dcterms:W3CDTF">2004-09-09T05:15:08Z</dcterms:created>
  <dcterms:modified xsi:type="dcterms:W3CDTF">2024-04-15T12:09:45Z</dcterms:modified>
  <cp:category/>
  <cp:version/>
  <cp:contentType/>
  <cp:contentStatus/>
</cp:coreProperties>
</file>