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activeTab="2"/>
  </bookViews>
  <sheets>
    <sheet name="прил.1" sheetId="1" r:id="rId1"/>
    <sheet name="прил2" sheetId="2" r:id="rId2"/>
    <sheet name="прил3" sheetId="4" r:id="rId3"/>
    <sheet name="прил.4" sheetId="5" r:id="rId4"/>
    <sheet name="прил5" sheetId="6" r:id="rId5"/>
    <sheet name="прил6" sheetId="7" r:id="rId6"/>
    <sheet name="прил.7" sheetId="8" r:id="rId7"/>
    <sheet name="прил8" sheetId="9" r:id="rId8"/>
  </sheets>
  <calcPr calcId="125725"/>
</workbook>
</file>

<file path=xl/calcChain.xml><?xml version="1.0" encoding="utf-8"?>
<calcChain xmlns="http://schemas.openxmlformats.org/spreadsheetml/2006/main">
  <c r="C11" i="9"/>
  <c r="C13"/>
  <c r="C14" s="1"/>
  <c r="C15" s="1"/>
  <c r="C17"/>
  <c r="C18" s="1"/>
  <c r="C19" s="1"/>
  <c r="C10" i="5"/>
  <c r="I189" i="4"/>
  <c r="I169"/>
  <c r="I175"/>
  <c r="I176"/>
  <c r="I177"/>
  <c r="I178"/>
  <c r="I182"/>
  <c r="G161"/>
  <c r="G160" s="1"/>
  <c r="G159" s="1"/>
  <c r="G158" s="1"/>
  <c r="G157" s="1"/>
  <c r="G156" s="1"/>
  <c r="G162"/>
  <c r="G163"/>
  <c r="H15"/>
  <c r="H14" s="1"/>
  <c r="H13" s="1"/>
  <c r="H12" s="1"/>
  <c r="H16"/>
  <c r="H17"/>
  <c r="H34"/>
  <c r="H26"/>
  <c r="H25" s="1"/>
  <c r="H24" s="1"/>
  <c r="G25"/>
  <c r="G24" s="1"/>
  <c r="G27"/>
  <c r="G26"/>
  <c r="G34"/>
  <c r="G33" s="1"/>
  <c r="G32" s="1"/>
  <c r="H38"/>
  <c r="H33" s="1"/>
  <c r="H32" s="1"/>
  <c r="H39"/>
  <c r="G39"/>
  <c r="H42"/>
  <c r="H41" s="1"/>
  <c r="H43"/>
  <c r="G43"/>
  <c r="G42" s="1"/>
  <c r="G41" s="1"/>
  <c r="H54"/>
  <c r="H53" s="1"/>
  <c r="H55"/>
  <c r="H56"/>
  <c r="G56"/>
  <c r="H60"/>
  <c r="G60"/>
  <c r="G55" s="1"/>
  <c r="G54" s="1"/>
  <c r="G53" s="1"/>
  <c r="H65"/>
  <c r="H64" s="1"/>
  <c r="H63" s="1"/>
  <c r="H66"/>
  <c r="H74"/>
  <c r="H73" s="1"/>
  <c r="H72" s="1"/>
  <c r="H71" s="1"/>
  <c r="H70" s="1"/>
  <c r="H69" s="1"/>
  <c r="G74"/>
  <c r="G73" s="1"/>
  <c r="G72" s="1"/>
  <c r="H77"/>
  <c r="H76" s="1"/>
  <c r="H78"/>
  <c r="G78"/>
  <c r="G77" s="1"/>
  <c r="G76" s="1"/>
  <c r="H84"/>
  <c r="H83" s="1"/>
  <c r="H86"/>
  <c r="H87"/>
  <c r="H90"/>
  <c r="H89" s="1"/>
  <c r="H92"/>
  <c r="H93"/>
  <c r="H99"/>
  <c r="H98" s="1"/>
  <c r="H102"/>
  <c r="H101" s="1"/>
  <c r="H103"/>
  <c r="G107"/>
  <c r="H111"/>
  <c r="H110" s="1"/>
  <c r="H109" s="1"/>
  <c r="H108" s="1"/>
  <c r="H113"/>
  <c r="I119"/>
  <c r="H118"/>
  <c r="I118" s="1"/>
  <c r="H124"/>
  <c r="H123" s="1"/>
  <c r="H122" s="1"/>
  <c r="H121" s="1"/>
  <c r="H120" s="1"/>
  <c r="G124"/>
  <c r="G123" s="1"/>
  <c r="G122" s="1"/>
  <c r="G121" s="1"/>
  <c r="H127"/>
  <c r="H126" s="1"/>
  <c r="H128"/>
  <c r="H132"/>
  <c r="H131" s="1"/>
  <c r="H130" s="1"/>
  <c r="G132"/>
  <c r="G131" s="1"/>
  <c r="G130" s="1"/>
  <c r="H137"/>
  <c r="H136" s="1"/>
  <c r="H135" s="1"/>
  <c r="G137"/>
  <c r="G136" s="1"/>
  <c r="G135" s="1"/>
  <c r="H141"/>
  <c r="G147"/>
  <c r="I140"/>
  <c r="H147"/>
  <c r="H152"/>
  <c r="H151" s="1"/>
  <c r="H156"/>
  <c r="H160"/>
  <c r="H159" s="1"/>
  <c r="H158" s="1"/>
  <c r="H168"/>
  <c r="H167" s="1"/>
  <c r="H166" s="1"/>
  <c r="H165" s="1"/>
  <c r="I165" s="1"/>
  <c r="H174"/>
  <c r="H173" s="1"/>
  <c r="I173" s="1"/>
  <c r="H181"/>
  <c r="H180" s="1"/>
  <c r="H179" s="1"/>
  <c r="I179" s="1"/>
  <c r="H188"/>
  <c r="H187" s="1"/>
  <c r="H186" s="1"/>
  <c r="H185" s="1"/>
  <c r="H184" s="1"/>
  <c r="H183" s="1"/>
  <c r="I183" s="1"/>
  <c r="G84"/>
  <c r="G83" s="1"/>
  <c r="G87"/>
  <c r="G86" s="1"/>
  <c r="G90"/>
  <c r="G89" s="1"/>
  <c r="H11" l="1"/>
  <c r="G23"/>
  <c r="G22" s="1"/>
  <c r="G21" s="1"/>
  <c r="G20" s="1"/>
  <c r="G19" s="1"/>
  <c r="G11" s="1"/>
  <c r="G10" s="1"/>
  <c r="H23"/>
  <c r="H22" s="1"/>
  <c r="H21" s="1"/>
  <c r="H20" s="1"/>
  <c r="H19" s="1"/>
  <c r="I188"/>
  <c r="I184"/>
  <c r="I180"/>
  <c r="I185"/>
  <c r="I181"/>
  <c r="I166"/>
  <c r="I186"/>
  <c r="I174"/>
  <c r="I167"/>
  <c r="I187"/>
  <c r="I168"/>
  <c r="G120"/>
  <c r="G106" s="1"/>
  <c r="H82"/>
  <c r="H81" s="1"/>
  <c r="H139"/>
  <c r="H97"/>
  <c r="H117"/>
  <c r="H172"/>
  <c r="G82"/>
  <c r="G81" s="1"/>
  <c r="E12" i="2"/>
  <c r="E13"/>
  <c r="E14"/>
  <c r="E15"/>
  <c r="E16"/>
  <c r="E17"/>
  <c r="E20"/>
  <c r="E21"/>
  <c r="E22"/>
  <c r="E23"/>
  <c r="E24"/>
  <c r="E28"/>
  <c r="E29"/>
  <c r="E30"/>
  <c r="E31"/>
  <c r="E32"/>
  <c r="E36"/>
  <c r="E37"/>
  <c r="E38"/>
  <c r="E39"/>
  <c r="E40"/>
  <c r="E41"/>
  <c r="E42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10"/>
  <c r="G12" i="1"/>
  <c r="G13"/>
  <c r="G14"/>
  <c r="G15"/>
  <c r="G19"/>
  <c r="G20"/>
  <c r="G21"/>
  <c r="G22"/>
  <c r="G23"/>
  <c r="G27"/>
  <c r="G28"/>
  <c r="G29"/>
  <c r="G30"/>
  <c r="G31"/>
  <c r="G35"/>
  <c r="G36"/>
  <c r="G37"/>
  <c r="G38"/>
  <c r="G39"/>
  <c r="G40"/>
  <c r="G41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11"/>
  <c r="G9"/>
  <c r="I71" i="4"/>
  <c r="I70"/>
  <c r="I66"/>
  <c r="H62"/>
  <c r="I62" s="1"/>
  <c r="I55"/>
  <c r="I12"/>
  <c r="E22" i="7"/>
  <c r="E16"/>
  <c r="D14"/>
  <c r="C14"/>
  <c r="C11"/>
  <c r="E19" i="6"/>
  <c r="E21"/>
  <c r="C19" i="5"/>
  <c r="C27"/>
  <c r="D20" i="7"/>
  <c r="C20"/>
  <c r="E20" s="1"/>
  <c r="D11"/>
  <c r="D17" i="6"/>
  <c r="D16" s="1"/>
  <c r="C17"/>
  <c r="C16" s="1"/>
  <c r="C29" i="5"/>
  <c r="C25"/>
  <c r="C22"/>
  <c r="C16"/>
  <c r="C14"/>
  <c r="I11" i="4"/>
  <c r="I14"/>
  <c r="I15"/>
  <c r="I16"/>
  <c r="I17"/>
  <c r="I18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4"/>
  <c r="I45"/>
  <c r="I46"/>
  <c r="I47"/>
  <c r="I48"/>
  <c r="I49"/>
  <c r="I50"/>
  <c r="I51"/>
  <c r="I52"/>
  <c r="I53"/>
  <c r="I54"/>
  <c r="I56"/>
  <c r="I57"/>
  <c r="I58"/>
  <c r="I59"/>
  <c r="I60"/>
  <c r="I61"/>
  <c r="I63"/>
  <c r="I64"/>
  <c r="I65"/>
  <c r="I67"/>
  <c r="I68"/>
  <c r="I69"/>
  <c r="I72"/>
  <c r="I73"/>
  <c r="I74"/>
  <c r="I75"/>
  <c r="I76"/>
  <c r="I77"/>
  <c r="I78"/>
  <c r="I79"/>
  <c r="I80"/>
  <c r="I83"/>
  <c r="I84"/>
  <c r="I85"/>
  <c r="I86"/>
  <c r="I87"/>
  <c r="I88"/>
  <c r="I89"/>
  <c r="I90"/>
  <c r="I91"/>
  <c r="I92"/>
  <c r="I93"/>
  <c r="I94"/>
  <c r="I95"/>
  <c r="I97"/>
  <c r="I98"/>
  <c r="I99"/>
  <c r="I100"/>
  <c r="I101"/>
  <c r="I102"/>
  <c r="I103"/>
  <c r="I104"/>
  <c r="I108"/>
  <c r="I109"/>
  <c r="I110"/>
  <c r="I111"/>
  <c r="I112"/>
  <c r="I113"/>
  <c r="I114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1"/>
  <c r="I142"/>
  <c r="I143"/>
  <c r="I144"/>
  <c r="I145"/>
  <c r="I146"/>
  <c r="I147"/>
  <c r="I148"/>
  <c r="I149"/>
  <c r="I150"/>
  <c r="I151"/>
  <c r="I154"/>
  <c r="I155"/>
  <c r="I43"/>
  <c r="I13"/>
  <c r="I81" l="1"/>
  <c r="H171"/>
  <c r="I172"/>
  <c r="I117"/>
  <c r="H116"/>
  <c r="I82"/>
  <c r="D10" i="7"/>
  <c r="E14"/>
  <c r="C10"/>
  <c r="E16" i="6"/>
  <c r="E17"/>
  <c r="C35" i="5"/>
  <c r="I19" i="4"/>
  <c r="I152"/>
  <c r="I153"/>
  <c r="H170" l="1"/>
  <c r="I171"/>
  <c r="H115"/>
  <c r="I116"/>
  <c r="E10" i="7"/>
  <c r="I170" i="4" l="1"/>
  <c r="I115"/>
  <c r="H107"/>
  <c r="H106" l="1"/>
  <c r="I107"/>
  <c r="H105" l="1"/>
  <c r="I106"/>
  <c r="I105" l="1"/>
  <c r="H96"/>
  <c r="I96" l="1"/>
  <c r="H10"/>
  <c r="I10" s="1"/>
</calcChain>
</file>

<file path=xl/sharedStrings.xml><?xml version="1.0" encoding="utf-8"?>
<sst xmlns="http://schemas.openxmlformats.org/spreadsheetml/2006/main" count="1255" uniqueCount="422">
  <si>
    <t xml:space="preserve"> Наименование 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</si>
  <si>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</si>
  <si>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</si>
  <si>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</si>
  <si>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Доходы бюджета - всего</t>
  </si>
  <si>
    <t>x</t>
  </si>
  <si>
    <t>в том числе:</t>
  </si>
  <si>
    <t xml:space="preserve">  НАЛОГОВЫЕ И НЕНАЛОГОВЫЕ ДОХОДЫ</t>
  </si>
  <si>
    <t xml:space="preserve">  НАЛОГИ НА ПРИБЫЛЬ, ДОХОДЫ</t>
  </si>
  <si>
    <t xml:space="preserve">  Налог на доходы физических лиц</t>
  </si>
  <si>
    <t>-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</si>
  <si>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</si>
  <si>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НАЛОГИ НА СОВОКУПНЫЙ ДОХОД</t>
  </si>
  <si>
    <t xml:space="preserve">  Налог, взимаемый в связи с применением упрощенной системы налогообложения</t>
  </si>
  <si>
    <t xml:space="preserve">  Налог, взимаемый с налогоплательщиков, выбравших в качестве объекта налогообложения доходы</t>
  </si>
  <si>
    <t xml:space="preserve">  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</si>
  <si>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 xml:space="preserve">  НАЛОГИ НА ИМУЩЕСТВО</t>
  </si>
  <si>
    <t xml:space="preserve">  Налог на имущество физических лиц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</si>
  <si>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</si>
  <si>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</si>
  <si>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  Земельный налог</t>
  </si>
  <si>
    <t xml:space="preserve">  Земельный налог с организаций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</si>
  <si>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</si>
  <si>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 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</si>
  <si>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  Земельный налог с физических лиц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</si>
  <si>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</si>
  <si>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 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</si>
  <si>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  ДОХОДЫ ОТ ИСПОЛЬЗОВАНИЯ ИМУЩЕСТВА, НАХОДЯЩЕГОСЯ В ГОСУДАРСТВЕННОЙ И МУНИЦИПАЛЬНОЙ СОБСТВЕННОСТИ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</si>
  <si>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</si>
  <si>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</si>
  <si>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</si>
  <si>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 ПРОЧИЕ НЕНАЛОГОВЫЕ ДОХОДЫ</t>
  </si>
  <si>
    <t xml:space="preserve">  Инициативные платежи</t>
  </si>
  <si>
    <t xml:space="preserve">  Инициативные платежи, зачисляемые в бюджеты сельских поселений</t>
  </si>
  <si>
    <t xml:space="preserve">  БЕЗВОЗМЕЗДНЫЕ ПОСТУПЛЕНИЯ</t>
  </si>
  <si>
    <t xml:space="preserve">  БЕЗВОЗМЕЗДНЫЕ ПОСТУПЛЕНИЯ ОТ ДРУГИХ БЮДЖЕТОВ БЮДЖЕТНОЙ СИСТЕМЫ РОССИЙСКОЙ ФЕДЕРАЦИИ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</si>
  <si>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</si>
  <si>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</si>
  <si>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</si>
  <si>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 xml:space="preserve">  Дотации бюджетам сельских поселений на выравнивание бюджетной обеспеченности</t>
  </si>
  <si>
    <t xml:space="preserve">  Субсидии бюджетам бюджетной системы Российской Федерации (межбюджетные субсидии)</t>
  </si>
  <si>
    <t xml:space="preserve">  Прочие субсидии</t>
  </si>
  <si>
    <t xml:space="preserve">  Прочие субсидии бюджетам сельских поселений</t>
  </si>
  <si>
    <t xml:space="preserve">  Субвенции бюджетам бюджетной системы Российской Федерации</t>
  </si>
  <si>
    <t xml:space="preserve">  Иные межбюджетные трансферты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</si>
  <si>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</si>
  <si>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«Обеспечение доступным и комфортным жильем и коммунальными услугами население Людиновского района»))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</si>
  <si>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«Развитие дорожного хозяйства в Людиновском районе»)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</si>
  <si>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</si>
  <si>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</si>
  <si>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 xml:space="preserve">  Прочие межбюджетные трансферты, передаваемые бюджетам  сельских   поселений из бюджетов МР на реализацию проектов развития общественной инфраструктуры  муниципальных образований Людиновского района, основанных на местных</t>
  </si>
  <si>
    <t>% исполнения</t>
  </si>
  <si>
    <t>001</t>
  </si>
  <si>
    <t>Наименование</t>
  </si>
  <si>
    <t>Целевая статья</t>
  </si>
  <si>
    <t>51 0 01 00400</t>
  </si>
  <si>
    <t>51 0 01 00410</t>
  </si>
  <si>
    <t>51 0 01 00420</t>
  </si>
  <si>
    <t>51 0 01 00800</t>
  </si>
  <si>
    <t>51 0 01 00700</t>
  </si>
  <si>
    <t>51 0 01 00900</t>
  </si>
  <si>
    <t>99 9 00 51180</t>
  </si>
  <si>
    <t>10 0 01 00100</t>
  </si>
  <si>
    <t>10 0 01 00200</t>
  </si>
  <si>
    <t xml:space="preserve">    Дорожное хозяйство (дорожные фонды)</t>
  </si>
  <si>
    <t xml:space="preserve">      Текущий ремонт и содержание автомобильных дорог общего пользования (чистка дорог от снега)</t>
  </si>
  <si>
    <t>24 1 03 01010</t>
  </si>
  <si>
    <t xml:space="preserve">      Текущий ремонт и содержание автомобильных дорог общего пользования (текущий ремонт)</t>
  </si>
  <si>
    <t>24 1 03 01030</t>
  </si>
  <si>
    <t xml:space="preserve">      Проведение мероприятий по нормативному содержанию независимых источников водоснабжения в поселениях</t>
  </si>
  <si>
    <t>66 0 00 02000</t>
  </si>
  <si>
    <t>48 0 01 00110</t>
  </si>
  <si>
    <t>48 0 01 00120</t>
  </si>
  <si>
    <t>48 0 01 00210</t>
  </si>
  <si>
    <t>48 0 01 00220</t>
  </si>
  <si>
    <t>48 0 01 00230</t>
  </si>
  <si>
    <t>48 0 01 00240</t>
  </si>
  <si>
    <t>51 0 21 00240</t>
  </si>
  <si>
    <t>51 0 01 00500</t>
  </si>
  <si>
    <t>11 0 03 02500</t>
  </si>
  <si>
    <t>Общегосударственные вопросы</t>
  </si>
  <si>
    <t>(в рублях)</t>
  </si>
  <si>
    <t>Код</t>
  </si>
  <si>
    <t>РАСХОДЫ</t>
  </si>
  <si>
    <t>01 03</t>
  </si>
  <si>
    <t>Функционирование законодательных (представительных) органов государственной власти си представительных органов муниципальных образований</t>
  </si>
  <si>
    <t xml:space="preserve"> 01 04</t>
  </si>
  <si>
    <t xml:space="preserve">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</si>
  <si>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01 13</t>
  </si>
  <si>
    <t>Другие общегосударственные вопросы</t>
  </si>
  <si>
    <t>Национальная оборона</t>
  </si>
  <si>
    <t>02 03</t>
  </si>
  <si>
    <t>Мобилизация и вневойсковая подготовка</t>
  </si>
  <si>
    <t>Национальная безопасность и правоохранительная деятельность</t>
  </si>
  <si>
    <t>03 09</t>
  </si>
  <si>
    <t>Предупреждение и ликвидация последствий чрезвычайных ситуаций природного и техногенного характера, гражданская оборона</t>
  </si>
  <si>
    <t>Национальная экономика</t>
  </si>
  <si>
    <t>04 09</t>
  </si>
  <si>
    <t>Дорожное  хозяйство</t>
  </si>
  <si>
    <t>Жилищно-коммунальное хозяйство</t>
  </si>
  <si>
    <t>05 02</t>
  </si>
  <si>
    <t>Коммунальное хозяйство</t>
  </si>
  <si>
    <t>05 03</t>
  </si>
  <si>
    <t>Благоустройство</t>
  </si>
  <si>
    <t>Переподготовка, повышение квалификации</t>
  </si>
  <si>
    <t>Культура</t>
  </si>
  <si>
    <t>08 01</t>
  </si>
  <si>
    <t>Иные междбюджетные трансферты</t>
  </si>
  <si>
    <t>Социальная политика</t>
  </si>
  <si>
    <t>10 03</t>
  </si>
  <si>
    <t>Иные выплаты населению</t>
  </si>
  <si>
    <t>Иные социальные выплаты</t>
  </si>
  <si>
    <t>Иные межбюджетные трансферты</t>
  </si>
  <si>
    <t>Физическая культура и спорт</t>
  </si>
  <si>
    <t>ВСЕГО РАСХОДОВ</t>
  </si>
  <si>
    <t>Гражданская оборона</t>
  </si>
  <si>
    <t>05 00</t>
  </si>
  <si>
    <t>07 05</t>
  </si>
  <si>
    <t>08 00</t>
  </si>
  <si>
    <t>10 00</t>
  </si>
  <si>
    <t>11 00</t>
  </si>
  <si>
    <t>11 05</t>
  </si>
  <si>
    <t xml:space="preserve">          Исполнение по межбюджетным трансфертам, передаваемых бюджету</t>
  </si>
  <si>
    <t>№ п/п</t>
  </si>
  <si>
    <t>Наименование вида межбюджетных трансфертов</t>
  </si>
  <si>
    <t>Межбюджетные трансферты - всего</t>
  </si>
  <si>
    <t>В том числе</t>
  </si>
  <si>
    <t xml:space="preserve">Иные межбюджетные трансферты по созданию условий для организации на обеспечение жителей поселения услугами организаций культуры </t>
  </si>
  <si>
    <t>Иные межбюджетные трансферты по созданию условий для развития на территории поселения  массовой физической культуры и спорта</t>
  </si>
  <si>
    <t>Иные межбюджетные трансферты по исполнению полномочий поселений на оказание поддержки специалистов, работающих в сельской местности, а также  вышедших на пенсию в соответствии с Законом Калужской области от 30.12.2004 № 13-ОЗ</t>
  </si>
  <si>
    <t>1.1</t>
  </si>
  <si>
    <t>Дотации бюджетам РФ и муниципальных образований</t>
  </si>
  <si>
    <t>Дотации бюджетам поселения на выравнивание бюджетной обеспеченности</t>
  </si>
  <si>
    <t>Субсидии бюджетам бюджетной системы РФ (межбюджетные субсидии)</t>
  </si>
  <si>
    <t>Прочие субсидии  бюджетам сельских поселений</t>
  </si>
  <si>
    <t xml:space="preserve">Субвенция бюджетам РФ и муниципальных образований </t>
  </si>
  <si>
    <t>Субвенция бюджетам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</si>
  <si>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поселения</t>
  </si>
  <si>
    <t xml:space="preserve">Безвозмездные поступления-всего </t>
  </si>
  <si>
    <t>в том числе</t>
  </si>
  <si>
    <t>1</t>
  </si>
  <si>
    <t>2</t>
  </si>
  <si>
    <t>2.1</t>
  </si>
  <si>
    <t>Код классификацми</t>
  </si>
  <si>
    <t>Наименование источников финансирования дефицита бюджета</t>
  </si>
  <si>
    <t>Уменьшение  прочих остатков денежных средств субъектов Российской Федерации</t>
  </si>
  <si>
    <t>01050201100000510</t>
  </si>
  <si>
    <t>Код классификации</t>
  </si>
  <si>
    <t>010500000000000000</t>
  </si>
  <si>
    <t>Изменение остатков средств на счета по учету средств бюджета</t>
  </si>
  <si>
    <t>010500000000000500</t>
  </si>
  <si>
    <t>Увеличение остатков средств бюджета</t>
  </si>
  <si>
    <t>Увеличение остатков прочих средств бюджета</t>
  </si>
  <si>
    <t>010500000000000510</t>
  </si>
  <si>
    <t xml:space="preserve">Увеличение прочих остатков  денежных средств бюджетов </t>
  </si>
  <si>
    <t>Увеличение остатков прочих денежных средств бюджетов субъектов Российской Федерации</t>
  </si>
  <si>
    <t>010500000000000600</t>
  </si>
  <si>
    <t>Уменьшение остатков средств бюджета</t>
  </si>
  <si>
    <t>Уменьшение прочих  остатков денежных средств бюджета</t>
  </si>
  <si>
    <t>0105000000000006100</t>
  </si>
  <si>
    <t>Уменьшение остатков прочих денежных средств бюджетов субъектов Российской Федерации</t>
  </si>
  <si>
    <t>по разделам и подразделам</t>
  </si>
  <si>
    <t>по разделам и подразделам классификации расходов бюджета</t>
  </si>
  <si>
    <t>муниципального района из бюджета поселения на осуществление части полномочий</t>
  </si>
  <si>
    <t xml:space="preserve">Исполнение источников финансирования дефицита бюджета сельского поселения </t>
  </si>
  <si>
    <t>Исполнение источников финансирования дефицита бюджета сельского поселения "Село Букань"</t>
  </si>
  <si>
    <t>бюджетов классификации операций сектора государственного управления, относящихся</t>
  </si>
  <si>
    <t>к источникам финансирования дефицитов бюджетов</t>
  </si>
  <si>
    <t>Приложение № 1</t>
  </si>
  <si>
    <t>000 1 00 00000 00 0000 000</t>
  </si>
  <si>
    <t>000 1 01 00000 00 0000 000</t>
  </si>
  <si>
    <t>000 1 01 02000 01 0000 110</t>
  </si>
  <si>
    <t>000 1 01 02010 01 0000 110</t>
  </si>
  <si>
    <t>000 1 01 02010 01 1000 110</t>
  </si>
  <si>
    <t>000 1 01 02030 01 0000 110</t>
  </si>
  <si>
    <t>000 1 01 02030 01 1000 110</t>
  </si>
  <si>
    <t>000 1 05 00000 00 0000 000</t>
  </si>
  <si>
    <t>000 1 05 01000 00 0000 110</t>
  </si>
  <si>
    <t>000 1 05 01010 01 0000 110</t>
  </si>
  <si>
    <t>000 1 05 01011 01 0000 110</t>
  </si>
  <si>
    <t>000 1 05 01011 01 1000 110</t>
  </si>
  <si>
    <t>000 1 06 00000 00 0000 000</t>
  </si>
  <si>
    <t>000 1 06 01000 00 0000 110</t>
  </si>
  <si>
    <t>000 1 06 01030 10 0000 110</t>
  </si>
  <si>
    <t>000 1 06 01030 10 1000 110</t>
  </si>
  <si>
    <t>000 1 06 06000 00 0000 110</t>
  </si>
  <si>
    <t>000 1 06 06030 00 0000 110</t>
  </si>
  <si>
    <t>000 1 06 06033 10 0000 110</t>
  </si>
  <si>
    <t>000 1 06 06033 10 1000 110</t>
  </si>
  <si>
    <t>000 1 06 06040 00 0000 110</t>
  </si>
  <si>
    <t>000 1 06 06043 10 0000 110</t>
  </si>
  <si>
    <t>000 1 06 06043 10 1000 110</t>
  </si>
  <si>
    <t>000 1 11 00000 00 0000 000</t>
  </si>
  <si>
    <t>000 1 11 05000 00 0000 120</t>
  </si>
  <si>
    <t>000 1 11 05020 00 0000 120</t>
  </si>
  <si>
    <t>000 1 11 05025 10 0000 120</t>
  </si>
  <si>
    <t>000 1 17 00000 00 0000 000</t>
  </si>
  <si>
    <t>000 1 17 15000 00 0000 150</t>
  </si>
  <si>
    <t>000 1 17 15030 10 0000 150</t>
  </si>
  <si>
    <t>000 2 00 00000 00 0000 000</t>
  </si>
  <si>
    <t>000 2 02 00000 00 0000 000</t>
  </si>
  <si>
    <t>000 2 02 10000 00 0000 150</t>
  </si>
  <si>
    <t>000 2 02 15001 00 0000 150</t>
  </si>
  <si>
    <t>000 2 02 15001 10 0000 150</t>
  </si>
  <si>
    <t>000 2 02 15001 10 0315 150</t>
  </si>
  <si>
    <t>000 2 02 20000 00 0000 150</t>
  </si>
  <si>
    <t>000 2 02 29999 00 0000 150</t>
  </si>
  <si>
    <t>000 2 02 29999 10 0000 150</t>
  </si>
  <si>
    <t>000 2 02 29999 10 0258 150</t>
  </si>
  <si>
    <t>000 2 02 30000 00 0000 150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</si>
  <si>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</si>
  <si>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</si>
  <si>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</si>
  <si>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000 2 02 35118 10 0000 150</t>
  </si>
  <si>
    <t>000 2 02 40000 00 0000 150</t>
  </si>
  <si>
    <t>000 2 02 40014 00 0000 150</t>
  </si>
  <si>
    <t>000 2 02 40014 10 0401 150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</si>
  <si>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«Охрана окружающей среды в Людиновском районе»)</t>
  </si>
  <si>
    <t>000 2 02 40014 10 0403 150</t>
  </si>
  <si>
    <t>000 2 02 40014 10 0404 150</t>
  </si>
  <si>
    <t>000 2 02 49999 00 0000 150</t>
  </si>
  <si>
    <t>000 2 02 49999 10 0000 150</t>
  </si>
  <si>
    <t>000 2 02 49999 10 0406 150</t>
  </si>
  <si>
    <t xml:space="preserve">    Другие вопросы в области национальной экономики</t>
  </si>
  <si>
    <t xml:space="preserve">      Содержание мест захоронения на территории сельских поселений Людиновского района</t>
  </si>
  <si>
    <t>48 2 01 03000</t>
  </si>
  <si>
    <t>51 0 21 01300</t>
  </si>
  <si>
    <t>51 0 21 01400</t>
  </si>
  <si>
    <t>04 12</t>
  </si>
  <si>
    <t>Другие вопросы в области национальной экономики</t>
  </si>
  <si>
    <t xml:space="preserve">за 2022год по кодам групп,подгрупп, статей, видов источников финансирования дефицитов </t>
  </si>
  <si>
    <t>Исполнение доходов бюджета сельского поселения "Село Букань" за 2023 год по кодам классификации доходов бюджета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</si>
  <si>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</si>
  <si>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</si>
  <si>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</si>
  <si>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</si>
  <si>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</si>
  <si>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</si>
  <si>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</si>
  <si>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  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</si>
  <si>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 xml:space="preserve">  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</si>
  <si>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 xml:space="preserve">  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сельских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</si>
  <si>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 xml:space="preserve">  ДОХОДЫ ОТ ПРОДАЖИ МАТЕРИАЛЬНЫХ И НЕМАТЕРИАЛЬНЫХ АКТИВОВ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</si>
  <si>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</si>
  <si>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</si>
  <si>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</si>
  <si>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</si>
  <si>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</si>
  <si>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 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</si>
  <si>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</si>
  <si>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000 1 01 02010 01 3000 110</t>
  </si>
  <si>
    <t>000 1 05 01020 01 0000 110</t>
  </si>
  <si>
    <t>000 1 05 01021 01 0000 110</t>
  </si>
  <si>
    <t>000 1 05 01021 01 1000 110</t>
  </si>
  <si>
    <t>000 1 11 05400 00 0000 120</t>
  </si>
  <si>
    <t>000 1 11 05430 00 0000 120</t>
  </si>
  <si>
    <t>000 1 11 05430 10 0000 120</t>
  </si>
  <si>
    <t>000 1 14 00000 00 0000 000</t>
  </si>
  <si>
    <t>000 1 14 02000 00 0000 000</t>
  </si>
  <si>
    <t>000 1 14 02050 10 0000 410</t>
  </si>
  <si>
    <t>000 1 14 02053 10 0000 410</t>
  </si>
  <si>
    <t>000 1 14 02053 10 1000 410</t>
  </si>
  <si>
    <t>000 2 19 00000 00 0000 000</t>
  </si>
  <si>
    <t>000 2 19 00000 10 0000 150</t>
  </si>
  <si>
    <t>000 2 19 60010 10 0000 150</t>
  </si>
  <si>
    <t>000 2 19 60010 10 0404 150</t>
  </si>
  <si>
    <t>000 2 19 60010 10 6415 150</t>
  </si>
  <si>
    <t>"Об исполнении бюджета сельского поселения за 2023 год"</t>
  </si>
  <si>
    <t>Приложение № 2</t>
  </si>
  <si>
    <t>Исполнение доходов бюджета сельского поселения "Село Букань" за 2023 год по кодам классификации доходов, классификации секторагосударственного управления, относящихся к доходам бюджета</t>
  </si>
  <si>
    <t>Раздел, подраздел</t>
  </si>
  <si>
    <t>группы и подгруппы видов расходов</t>
  </si>
  <si>
    <t>01 00</t>
  </si>
  <si>
    <t>Функционирование законодательных(представительных) органов государственной власти и представительных органов муниципальных образований</t>
  </si>
  <si>
    <t>Ведомственная целевая программа "Совершенствование системы управления органами местного самоуправления сельского поселения "Село Букань"''</t>
  </si>
  <si>
    <t xml:space="preserve"> 51 0 00 00000</t>
  </si>
  <si>
    <t>Основное мероприятие «Обеспечение функционирования администрации (исполнительно-распорядительного органа) сельского поселения «Село Букань»</t>
  </si>
  <si>
    <t>51 0 01 00000</t>
  </si>
  <si>
    <t>Депутаты представительного органа муниципального образования</t>
  </si>
  <si>
    <t xml:space="preserve"> 51 0 01 00300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</si>
  <si>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</si>
  <si>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(муниципальных)служб</t>
  </si>
  <si>
    <t>Функционирование Правительства Российской Федерации, высших исполнительных органов государственной власти субъектов РФ,местных администраций</t>
  </si>
  <si>
    <t>01 04</t>
  </si>
  <si>
    <t xml:space="preserve"> 51 0 0000 000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</si>
  <si>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</si>
  <si>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</si>
  <si>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</si>
  <si>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Заработная плата</t>
  </si>
  <si>
    <t>Начисления на оплату труда</t>
  </si>
  <si>
    <t>Иные закупки товаров, работ и услуг для обеспечения государственных (муниципальных) нужд</t>
  </si>
  <si>
    <t>Прочие работы, услуги</t>
  </si>
  <si>
    <t>Увеличение стоимости основных средств</t>
  </si>
  <si>
    <t>Коммунальные услуги</t>
  </si>
  <si>
    <t>Электроэнергия</t>
  </si>
  <si>
    <t>Иные выплаты</t>
  </si>
  <si>
    <t>Глава местной администрации (исполнительно-распорядительного органа муниципального образования)</t>
  </si>
  <si>
    <t>Зааботная плата</t>
  </si>
  <si>
    <t>Резервные фонды</t>
  </si>
  <si>
    <t>01 11</t>
  </si>
  <si>
    <t>51 0 00 00000</t>
  </si>
  <si>
    <t>Резервный фонд администрации сельского поселения</t>
  </si>
  <si>
    <t>Иные бюджетные ассигнования</t>
  </si>
  <si>
    <t>Прочие выплаты</t>
  </si>
  <si>
    <t>Реализация государственных функций, связанных с общегосударственными вопросами</t>
  </si>
  <si>
    <t>Прочая закупка товаров, работ и услуг для обеспечения государственных (муниципальных) нужд</t>
  </si>
  <si>
    <t>Прочие расходы</t>
  </si>
  <si>
    <t>02 00</t>
  </si>
  <si>
    <t>Непрограммные расходы федеральных органов исполнительной власти</t>
  </si>
  <si>
    <t>99 0 00 00000</t>
  </si>
  <si>
    <t xml:space="preserve"> Осуществление первичного воинского учета на территориях, где отсутствуют военные комиссариаты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</si>
  <si>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</si>
  <si>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Защита населения и территории от чрезвычайных ситуаций природного и техногенного характера, гражданская оборона</t>
  </si>
  <si>
    <t>03 00</t>
  </si>
  <si>
    <t>Муниципальная программа "Безопасность жизнедеятельности на территории сельского поселения "Село Букань"''</t>
  </si>
  <si>
    <t>10 0 00 00000</t>
  </si>
  <si>
    <t xml:space="preserve"> Основное мероприятие «Обеспечение безопасности жизнедеятельности на территории поселения»</t>
  </si>
  <si>
    <t>10 0 01 00000</t>
  </si>
  <si>
    <t>Опахивание населенных пунктов минерализованной полосой</t>
  </si>
  <si>
    <t xml:space="preserve">10 0 01 00100 </t>
  </si>
  <si>
    <t>Предепреждение и леквидация пожаров</t>
  </si>
  <si>
    <t xml:space="preserve">03 09 </t>
  </si>
  <si>
    <t>10 0 00 00200</t>
  </si>
  <si>
    <t xml:space="preserve">   НАЦИОНАЛЬНАЯ ОБОРОНА</t>
  </si>
  <si>
    <t>04 00</t>
  </si>
  <si>
    <t>24 1 03 01000</t>
  </si>
  <si>
    <t xml:space="preserve">      Текущий ремонт и содержание автомобильных дорог общего пользования (грейдирование дорогт)</t>
  </si>
  <si>
    <t>24 1 03 01020</t>
  </si>
  <si>
    <t>Непрограммные расходы (содержание газопровода)</t>
  </si>
  <si>
    <t xml:space="preserve">Закупка товаров, работ и услуг для обеспечения государственных (муниципальных нужд </t>
  </si>
  <si>
    <t>Работы, услуги по содержанию имущества</t>
  </si>
  <si>
    <t>Муниципальная программа "Благоустройство территоррии сельского поселения "Село Букань"</t>
  </si>
  <si>
    <t>48 0 00 00000</t>
  </si>
  <si>
    <t>Уличное освещение территории поселения</t>
  </si>
  <si>
    <t>48 0 01 00100</t>
  </si>
  <si>
    <t>Потребляемая электроэнергия объектами уличного освещения</t>
  </si>
  <si>
    <t>Содержание объектов уличного освещения</t>
  </si>
  <si>
    <t>Прочие мероприятия по благоустройству сельского поселение</t>
  </si>
  <si>
    <t>48 0 01 00200</t>
  </si>
  <si>
    <t>Содержание в чистоте территории сельского поселения</t>
  </si>
  <si>
    <t>Обрезка и спиливание деревьев</t>
  </si>
  <si>
    <t>Прочие услуги</t>
  </si>
  <si>
    <t>Содержание и ремонт пешеходных дорожек и детских спортивных площадок</t>
  </si>
  <si>
    <t>Содержание и ремонт площадки для отдыха</t>
  </si>
  <si>
    <t>Реализация проектов общественной инфраструктуры муниципальных образований Людиновского района, основанных на местных инициативах</t>
  </si>
  <si>
    <t>51 0 21 00000</t>
  </si>
  <si>
    <t>Мероприятие "Устройство бортов спортивной площадки в д.Букань Калужской области"</t>
  </si>
  <si>
    <t>51 0 21 13000</t>
  </si>
  <si>
    <t>Мероприятие "Устройство площадки перед летней сценой в с.Букань"</t>
  </si>
  <si>
    <t>Мероприятие "благоустройство мемориальной стелы "Рубеж воинской доблести" в с. Букань"</t>
  </si>
  <si>
    <t>51 0 21 15000</t>
  </si>
  <si>
    <t>51 0 21 01500</t>
  </si>
  <si>
    <t>Образование</t>
  </si>
  <si>
    <t>Переподготовка повышение квалификации</t>
  </si>
  <si>
    <t>КГРБС</t>
  </si>
  <si>
    <t>ДК</t>
  </si>
  <si>
    <t>23-51180</t>
  </si>
  <si>
    <t>Профессиональная подготовка, переподготовка и повышение квалификации</t>
  </si>
  <si>
    <t>11 0 03 00000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</si>
  <si>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</si>
  <si>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>11 0 03 02000</t>
  </si>
  <si>
    <t xml:space="preserve"> Межбюджетные трансферты</t>
  </si>
  <si>
    <t xml:space="preserve"> Иные межбюджетные трансферты</t>
  </si>
  <si>
    <t xml:space="preserve">Перечисления другим бюджетам бюджетной системы РФ </t>
  </si>
  <si>
    <t>Социальное обеспечение населения</t>
  </si>
  <si>
    <t>03 0 00 00000</t>
  </si>
  <si>
    <t>уточненный план</t>
  </si>
  <si>
    <t>Администрация (исполнительно-распорядительный орган) сельского поселения "Село Букань"</t>
  </si>
  <si>
    <t>Муниципальная программа "Социальная поддержка граждан сельского поселения "Село Букань"''</t>
  </si>
  <si>
    <t xml:space="preserve"> Основное мероприятие «Социальное обеспечение и иные выплаты населению»</t>
  </si>
  <si>
    <t>03 1 01 00000</t>
  </si>
  <si>
    <t>Публичные нормативные социальные выплаты гражданам</t>
  </si>
  <si>
    <t>03 1 01 00200</t>
  </si>
  <si>
    <t>Приобретение работ, товаров, услуг в пользу граждан вцелях их социального обеспечения</t>
  </si>
  <si>
    <t>Социальное обеспечение и иные выплаты  населению</t>
  </si>
  <si>
    <t>03 1 01 00100</t>
  </si>
  <si>
    <t>Приобретение работ, товаров, услуг в пользу граждан в целях их социального обеспечения</t>
  </si>
  <si>
    <t>Пособия по социальной помощи населению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</si>
  <si>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пенсию, в соответствии с Законом Калужской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</si>
  <si>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03 1 02 00000</t>
  </si>
  <si>
    <t>03 1 02 01500</t>
  </si>
  <si>
    <t>Физическая культура</t>
  </si>
  <si>
    <t>11 01</t>
  </si>
  <si>
    <t xml:space="preserve">Муниципальная программа "Развитие физической культуры и спорта в  Людиновском районе" </t>
  </si>
  <si>
    <t>13 0 00 00000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</si>
  <si>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</si>
  <si>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13 1 01 00000</t>
  </si>
  <si>
    <t>13 1 01 01500</t>
  </si>
  <si>
    <t>0200</t>
  </si>
  <si>
    <t>0100</t>
  </si>
  <si>
    <t>Иные закупки товаров, работ и услуг для обеспечения государственных (муниципальных) нужд(область)</t>
  </si>
  <si>
    <t>002400</t>
  </si>
  <si>
    <t>0131</t>
  </si>
  <si>
    <t>2300</t>
  </si>
  <si>
    <t>02 1 02 03000</t>
  </si>
  <si>
    <t>0123</t>
  </si>
  <si>
    <t>%</t>
  </si>
  <si>
    <t>по решению вопросов значения за 2023 год</t>
  </si>
  <si>
    <t>Всего 2023год</t>
  </si>
  <si>
    <t>Исполнено на 01.01.2024</t>
  </si>
  <si>
    <t>сельского поселения за 2023год</t>
  </si>
  <si>
    <t>Исполнено на 01.01.2024год</t>
  </si>
  <si>
    <t>"Село Букань" за 2023год по кодам классификации источников  финансирования бюджета</t>
  </si>
  <si>
    <t>161750,72</t>
  </si>
  <si>
    <t>Исполнение расходов бюджета сельского поселения "Село Букань" за 2023год по ведомственной структуре</t>
  </si>
  <si>
    <t>Исполнение расходов бюджета сельского поселения "Село Букань" за 2023г.</t>
  </si>
  <si>
    <t>к  решению Сельской Думы СП "Село Букань"</t>
  </si>
  <si>
    <t xml:space="preserve">от 23.04.2024  № 12  </t>
  </si>
  <si>
    <t>к   решению Сельской Думы СП "Село Букань"</t>
  </si>
  <si>
    <t>от 23.04.2024 № 12</t>
  </si>
  <si>
    <t>от 23.04. 2024г.№ 12</t>
  </si>
  <si>
    <t>от 23.04 2024г.№ 12</t>
  </si>
  <si>
    <t>от 23.04 2023г.№ 12</t>
  </si>
  <si>
    <t xml:space="preserve"> к решению Сельской Думы СП "Село Букань"</t>
  </si>
  <si>
    <t>к решению решения Сельской Думы СП "Село Букань"</t>
  </si>
  <si>
    <t>к решению Сельской Думы СП "Село Букань"</t>
  </si>
  <si>
    <t>Приложение №8</t>
  </si>
  <si>
    <t>Приложение № 7</t>
  </si>
  <si>
    <t>Приложение № 6</t>
  </si>
  <si>
    <t>Приложение № 5</t>
  </si>
  <si>
    <t>Приложение №  3</t>
  </si>
  <si>
    <t>Приложение № 4</t>
  </si>
</sst>
</file>

<file path=xl/styles.xml><?xml version="1.0" encoding="utf-8"?>
<styleSheet xmlns="http://schemas.openxmlformats.org/spreadsheetml/2006/main">
  <numFmts count="1">
    <numFmt numFmtId="164" formatCode="#,##0.00_ ;\-#,##0.00"/>
  </numFmts>
  <fonts count="1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Arial Cyr"/>
    </font>
    <font>
      <b/>
      <sz val="10"/>
      <color rgb="FF000000"/>
      <name val="Arial Cyr"/>
    </font>
    <font>
      <sz val="10"/>
      <color rgb="FF000000"/>
      <name val="Arial Cyr"/>
    </font>
    <font>
      <sz val="9"/>
      <color theme="1"/>
      <name val="Calibri"/>
      <family val="2"/>
      <charset val="204"/>
      <scheme val="minor"/>
    </font>
    <font>
      <b/>
      <sz val="9"/>
      <color rgb="FF000000"/>
      <name val="Arial Cyr"/>
    </font>
    <font>
      <b/>
      <sz val="9"/>
      <color rgb="FF000000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i/>
      <sz val="9"/>
      <color rgb="FF000000"/>
      <name val="Calibri"/>
      <family val="2"/>
      <charset val="204"/>
      <scheme val="minor"/>
    </font>
    <font>
      <b/>
      <i/>
      <sz val="9"/>
      <color rgb="FF00000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4">
    <xf numFmtId="0" fontId="0" fillId="0" borderId="0"/>
    <xf numFmtId="0" fontId="2" fillId="0" borderId="1">
      <alignment horizontal="center" vertical="top" wrapText="1"/>
    </xf>
    <xf numFmtId="49" fontId="2" fillId="0" borderId="1">
      <alignment horizontal="center" vertical="top" wrapTex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0" fontId="2" fillId="0" borderId="2">
      <alignment horizontal="center" vertical="center" shrinkToFit="1"/>
    </xf>
    <xf numFmtId="49" fontId="2" fillId="0" borderId="2">
      <alignment horizontal="center" vertical="center" shrinkToFit="1"/>
    </xf>
    <xf numFmtId="0" fontId="2" fillId="0" borderId="3">
      <alignment horizontal="left" wrapText="1"/>
    </xf>
    <xf numFmtId="0" fontId="2" fillId="0" borderId="4">
      <alignment horizontal="center" shrinkToFit="1"/>
    </xf>
    <xf numFmtId="49" fontId="2" fillId="0" borderId="5">
      <alignment horizontal="center"/>
    </xf>
    <xf numFmtId="4" fontId="2" fillId="0" borderId="5">
      <alignment horizontal="right" shrinkToFit="1"/>
    </xf>
    <xf numFmtId="4" fontId="2" fillId="0" borderId="6">
      <alignment horizontal="right" shrinkToFit="1"/>
    </xf>
    <xf numFmtId="0" fontId="2" fillId="0" borderId="7">
      <alignment horizontal="left" wrapText="1"/>
    </xf>
    <xf numFmtId="0" fontId="2" fillId="0" borderId="8">
      <alignment horizontal="center" shrinkToFit="1"/>
    </xf>
    <xf numFmtId="49" fontId="2" fillId="0" borderId="9">
      <alignment horizontal="center"/>
    </xf>
    <xf numFmtId="164" fontId="2" fillId="0" borderId="9">
      <alignment horizontal="right" shrinkToFit="1"/>
    </xf>
    <xf numFmtId="164" fontId="2" fillId="0" borderId="10">
      <alignment horizontal="right" shrinkToFit="1"/>
    </xf>
    <xf numFmtId="0" fontId="2" fillId="0" borderId="11">
      <alignment horizontal="left" wrapText="1"/>
    </xf>
    <xf numFmtId="49" fontId="2" fillId="0" borderId="12">
      <alignment horizontal="center" wrapText="1"/>
    </xf>
    <xf numFmtId="49" fontId="2" fillId="0" borderId="13">
      <alignment horizontal="center" wrapText="1"/>
    </xf>
    <xf numFmtId="4" fontId="2" fillId="0" borderId="13">
      <alignment horizontal="right" wrapText="1"/>
    </xf>
    <xf numFmtId="4" fontId="2" fillId="0" borderId="14">
      <alignment horizontal="right" wrapText="1"/>
    </xf>
    <xf numFmtId="0" fontId="2" fillId="0" borderId="15">
      <alignment horizontal="left" wrapText="1"/>
    </xf>
    <xf numFmtId="49" fontId="2" fillId="0" borderId="16">
      <alignment horizontal="center" shrinkToFit="1"/>
    </xf>
    <xf numFmtId="49" fontId="2" fillId="0" borderId="17">
      <alignment horizontal="center"/>
    </xf>
    <xf numFmtId="4" fontId="2" fillId="0" borderId="17">
      <alignment horizontal="right" shrinkToFit="1"/>
    </xf>
    <xf numFmtId="49" fontId="2" fillId="0" borderId="18">
      <alignment horizontal="center"/>
    </xf>
    <xf numFmtId="0" fontId="3" fillId="0" borderId="9">
      <alignment horizontal="center" vertical="center" wrapText="1"/>
    </xf>
    <xf numFmtId="0" fontId="4" fillId="0" borderId="1">
      <alignment horizontal="center" vertical="center" shrinkToFit="1"/>
    </xf>
    <xf numFmtId="0" fontId="3" fillId="0" borderId="21">
      <alignment horizontal="left"/>
    </xf>
    <xf numFmtId="4" fontId="4" fillId="2" borderId="1">
      <alignment horizontal="right" vertical="top" shrinkToFit="1"/>
    </xf>
    <xf numFmtId="4" fontId="4" fillId="0" borderId="1">
      <alignment horizontal="right" vertical="top" shrinkToFit="1"/>
    </xf>
    <xf numFmtId="4" fontId="3" fillId="3" borderId="1">
      <alignment horizontal="right" vertical="top" shrinkToFit="1"/>
    </xf>
    <xf numFmtId="0" fontId="4" fillId="0" borderId="22"/>
  </cellStyleXfs>
  <cellXfs count="157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19" xfId="0" applyBorder="1" applyAlignment="1">
      <alignment horizontal="center" wrapText="1"/>
    </xf>
    <xf numFmtId="4" fontId="0" fillId="0" borderId="19" xfId="0" applyNumberFormat="1" applyBorder="1" applyAlignment="1">
      <alignment horizontal="center" wrapText="1"/>
    </xf>
    <xf numFmtId="0" fontId="0" fillId="0" borderId="19" xfId="0" applyNumberForma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0" borderId="19" xfId="0" applyBorder="1" applyAlignment="1">
      <alignment wrapText="1"/>
    </xf>
    <xf numFmtId="4" fontId="0" fillId="0" borderId="19" xfId="0" applyNumberFormat="1" applyBorder="1" applyAlignment="1">
      <alignment wrapText="1"/>
    </xf>
    <xf numFmtId="4" fontId="1" fillId="0" borderId="19" xfId="0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19" xfId="0" applyFont="1" applyBorder="1" applyAlignment="1">
      <alignment wrapText="1"/>
    </xf>
    <xf numFmtId="4" fontId="1" fillId="0" borderId="19" xfId="0" applyNumberFormat="1" applyFont="1" applyBorder="1" applyAlignment="1">
      <alignment wrapText="1"/>
    </xf>
    <xf numFmtId="49" fontId="0" fillId="0" borderId="19" xfId="0" applyNumberFormat="1" applyBorder="1" applyAlignment="1">
      <alignment horizontal="center" wrapText="1"/>
    </xf>
    <xf numFmtId="49" fontId="0" fillId="0" borderId="19" xfId="0" applyNumberFormat="1" applyBorder="1" applyAlignment="1">
      <alignment wrapText="1"/>
    </xf>
    <xf numFmtId="2" fontId="0" fillId="0" borderId="19" xfId="0" applyNumberFormat="1" applyBorder="1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0" fillId="0" borderId="19" xfId="0" applyFont="1" applyBorder="1" applyAlignment="1">
      <alignment wrapText="1"/>
    </xf>
    <xf numFmtId="0" fontId="5" fillId="0" borderId="0" xfId="0" applyFont="1"/>
    <xf numFmtId="4" fontId="8" fillId="0" borderId="1" xfId="0" applyNumberFormat="1" applyFont="1" applyBorder="1"/>
    <xf numFmtId="4" fontId="5" fillId="0" borderId="1" xfId="0" applyNumberFormat="1" applyFont="1" applyBorder="1"/>
    <xf numFmtId="4" fontId="9" fillId="0" borderId="1" xfId="0" applyNumberFormat="1" applyFont="1" applyBorder="1"/>
    <xf numFmtId="0" fontId="6" fillId="0" borderId="9" xfId="27" applyNumberFormat="1" applyFont="1" applyProtection="1">
      <alignment horizontal="center" vertical="center" wrapText="1"/>
    </xf>
    <xf numFmtId="0" fontId="6" fillId="0" borderId="13" xfId="27" applyNumberFormat="1" applyFont="1" applyBorder="1" applyProtection="1">
      <alignment horizontal="center" vertical="center" wrapText="1"/>
    </xf>
    <xf numFmtId="0" fontId="6" fillId="0" borderId="9" xfId="27" applyFont="1">
      <alignment horizontal="center" vertical="center" wrapText="1"/>
    </xf>
    <xf numFmtId="4" fontId="0" fillId="0" borderId="0" xfId="0" applyNumberFormat="1"/>
    <xf numFmtId="0" fontId="9" fillId="0" borderId="19" xfId="0" applyFont="1" applyBorder="1" applyAlignment="1">
      <alignment horizontal="center" wrapText="1"/>
    </xf>
    <xf numFmtId="0" fontId="10" fillId="0" borderId="1" xfId="4" applyNumberFormat="1" applyFont="1" applyBorder="1" applyAlignment="1" applyProtection="1">
      <alignment horizontal="center" wrapText="1"/>
    </xf>
    <xf numFmtId="0" fontId="11" fillId="0" borderId="1" xfId="4" applyNumberFormat="1" applyFont="1" applyBorder="1" applyAlignment="1" applyProtection="1">
      <alignment horizontal="center" wrapText="1"/>
    </xf>
    <xf numFmtId="0" fontId="12" fillId="0" borderId="1" xfId="4" applyNumberFormat="1" applyFont="1" applyBorder="1" applyAlignment="1" applyProtection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1" xfId="0" applyFont="1" applyBorder="1"/>
    <xf numFmtId="4" fontId="5" fillId="0" borderId="1" xfId="0" applyNumberFormat="1" applyFont="1" applyBorder="1" applyProtection="1">
      <protection locked="0"/>
    </xf>
    <xf numFmtId="0" fontId="10" fillId="0" borderId="1" xfId="4" applyNumberFormat="1" applyFont="1" applyBorder="1" applyAlignment="1" applyProtection="1">
      <alignment horizontal="left" vertical="top" wrapText="1"/>
    </xf>
    <xf numFmtId="0" fontId="11" fillId="0" borderId="1" xfId="4" applyNumberFormat="1" applyFont="1" applyBorder="1" applyAlignment="1" applyProtection="1">
      <alignment horizontal="left" vertical="top" wrapText="1"/>
    </xf>
    <xf numFmtId="4" fontId="11" fillId="2" borderId="1" xfId="30" applyNumberFormat="1" applyFont="1" applyProtection="1">
      <alignment horizontal="right" vertical="top" shrinkToFit="1"/>
    </xf>
    <xf numFmtId="0" fontId="12" fillId="0" borderId="1" xfId="4" applyNumberFormat="1" applyFont="1" applyBorder="1" applyAlignment="1" applyProtection="1">
      <alignment horizontal="left" vertical="top" wrapText="1"/>
    </xf>
    <xf numFmtId="4" fontId="11" fillId="0" borderId="1" xfId="31" applyNumberFormat="1" applyFont="1" applyProtection="1">
      <alignment horizontal="right" vertical="top" shrinkToFit="1"/>
    </xf>
    <xf numFmtId="0" fontId="12" fillId="6" borderId="1" xfId="4" applyNumberFormat="1" applyFont="1" applyFill="1" applyBorder="1" applyAlignment="1" applyProtection="1">
      <alignment horizontal="left" vertical="top" wrapText="1"/>
    </xf>
    <xf numFmtId="4" fontId="11" fillId="0" borderId="1" xfId="33" applyNumberFormat="1" applyFont="1" applyBorder="1" applyProtection="1"/>
    <xf numFmtId="0" fontId="5" fillId="0" borderId="1" xfId="0" applyFont="1" applyBorder="1" applyAlignment="1">
      <alignment horizontal="center" vertical="top" wrapText="1"/>
    </xf>
    <xf numFmtId="0" fontId="8" fillId="0" borderId="1" xfId="0" applyFont="1" applyBorder="1"/>
    <xf numFmtId="4" fontId="8" fillId="6" borderId="1" xfId="0" applyNumberFormat="1" applyFont="1" applyFill="1" applyBorder="1"/>
    <xf numFmtId="4" fontId="5" fillId="6" borderId="1" xfId="0" applyNumberFormat="1" applyFont="1" applyFill="1" applyBorder="1"/>
    <xf numFmtId="0" fontId="5" fillId="8" borderId="23" xfId="0" applyFont="1" applyFill="1" applyBorder="1" applyAlignment="1">
      <alignment horizontal="center" wrapText="1"/>
    </xf>
    <xf numFmtId="0" fontId="5" fillId="8" borderId="1" xfId="0" applyFont="1" applyFill="1" applyBorder="1"/>
    <xf numFmtId="0" fontId="5" fillId="8" borderId="1" xfId="0" applyFont="1" applyFill="1" applyBorder="1" applyAlignment="1">
      <alignment horizontal="center" vertical="top" wrapText="1"/>
    </xf>
    <xf numFmtId="0" fontId="5" fillId="8" borderId="1" xfId="0" applyFont="1" applyFill="1" applyBorder="1" applyAlignment="1">
      <alignment horizontal="center" wrapText="1"/>
    </xf>
    <xf numFmtId="4" fontId="5" fillId="8" borderId="1" xfId="0" applyNumberFormat="1" applyFont="1" applyFill="1" applyBorder="1"/>
    <xf numFmtId="0" fontId="5" fillId="7" borderId="23" xfId="0" applyNumberFormat="1" applyFont="1" applyFill="1" applyBorder="1" applyAlignment="1">
      <alignment horizontal="center" wrapText="1"/>
    </xf>
    <xf numFmtId="0" fontId="5" fillId="7" borderId="1" xfId="0" applyFont="1" applyFill="1" applyBorder="1"/>
    <xf numFmtId="0" fontId="5" fillId="7" borderId="1" xfId="0" applyFont="1" applyFill="1" applyBorder="1" applyAlignment="1">
      <alignment horizontal="center" vertical="top" wrapText="1"/>
    </xf>
    <xf numFmtId="4" fontId="5" fillId="7" borderId="1" xfId="0" applyNumberFormat="1" applyFont="1" applyFill="1" applyBorder="1"/>
    <xf numFmtId="0" fontId="5" fillId="0" borderId="25" xfId="0" applyFont="1" applyBorder="1" applyAlignment="1">
      <alignment horizontal="center" wrapText="1"/>
    </xf>
    <xf numFmtId="0" fontId="5" fillId="0" borderId="13" xfId="0" applyFont="1" applyBorder="1"/>
    <xf numFmtId="0" fontId="5" fillId="0" borderId="13" xfId="0" applyFont="1" applyBorder="1" applyAlignment="1">
      <alignment horizontal="center" vertical="top" wrapText="1"/>
    </xf>
    <xf numFmtId="4" fontId="5" fillId="0" borderId="13" xfId="0" applyNumberFormat="1" applyFont="1" applyBorder="1"/>
    <xf numFmtId="0" fontId="5" fillId="0" borderId="24" xfId="0" applyFont="1" applyBorder="1" applyAlignment="1">
      <alignment horizontal="center" wrapText="1"/>
    </xf>
    <xf numFmtId="0" fontId="5" fillId="0" borderId="26" xfId="0" applyFont="1" applyBorder="1"/>
    <xf numFmtId="0" fontId="5" fillId="0" borderId="26" xfId="0" applyFont="1" applyBorder="1" applyAlignment="1">
      <alignment horizontal="center" vertical="top" wrapText="1"/>
    </xf>
    <xf numFmtId="4" fontId="5" fillId="0" borderId="26" xfId="0" applyNumberFormat="1" applyFont="1" applyBorder="1"/>
    <xf numFmtId="4" fontId="8" fillId="4" borderId="1" xfId="0" applyNumberFormat="1" applyFont="1" applyFill="1" applyBorder="1"/>
    <xf numFmtId="4" fontId="5" fillId="4" borderId="1" xfId="0" applyNumberFormat="1" applyFont="1" applyFill="1" applyBorder="1"/>
    <xf numFmtId="0" fontId="11" fillId="8" borderId="21" xfId="29" applyNumberFormat="1" applyFont="1" applyFill="1" applyAlignment="1" applyProtection="1">
      <alignment horizontal="center" wrapText="1"/>
    </xf>
    <xf numFmtId="0" fontId="11" fillId="8" borderId="21" xfId="29" applyNumberFormat="1" applyFont="1" applyFill="1" applyProtection="1">
      <alignment horizontal="left"/>
    </xf>
    <xf numFmtId="0" fontId="11" fillId="8" borderId="21" xfId="29" applyNumberFormat="1" applyFont="1" applyFill="1" applyAlignment="1" applyProtection="1">
      <alignment horizontal="center" vertical="top" wrapText="1"/>
    </xf>
    <xf numFmtId="4" fontId="11" fillId="8" borderId="1" xfId="32" applyNumberFormat="1" applyFont="1" applyFill="1" applyProtection="1">
      <alignment horizontal="right" vertical="top" shrinkToFit="1"/>
    </xf>
    <xf numFmtId="0" fontId="11" fillId="4" borderId="1" xfId="4" applyNumberFormat="1" applyFont="1" applyFill="1" applyBorder="1" applyAlignment="1" applyProtection="1">
      <alignment horizontal="center" wrapText="1"/>
    </xf>
    <xf numFmtId="0" fontId="11" fillId="4" borderId="1" xfId="4" applyNumberFormat="1" applyFont="1" applyFill="1" applyBorder="1" applyAlignment="1" applyProtection="1">
      <alignment horizontal="left" vertical="top" wrapText="1"/>
    </xf>
    <xf numFmtId="4" fontId="11" fillId="4" borderId="1" xfId="30" applyNumberFormat="1" applyFont="1" applyFill="1" applyProtection="1">
      <alignment horizontal="right" vertical="top" shrinkToFit="1"/>
    </xf>
    <xf numFmtId="4" fontId="12" fillId="8" borderId="1" xfId="30" applyNumberFormat="1" applyFont="1" applyFill="1" applyProtection="1">
      <alignment horizontal="right" vertical="top" shrinkToFit="1"/>
    </xf>
    <xf numFmtId="4" fontId="11" fillId="8" borderId="1" xfId="30" applyNumberFormat="1" applyFont="1" applyFill="1" applyProtection="1">
      <alignment horizontal="right" vertical="top" shrinkToFit="1"/>
    </xf>
    <xf numFmtId="49" fontId="11" fillId="0" borderId="1" xfId="4" applyNumberFormat="1" applyFont="1" applyBorder="1" applyAlignment="1" applyProtection="1">
      <alignment horizontal="left" vertical="top" wrapText="1"/>
    </xf>
    <xf numFmtId="49" fontId="12" fillId="0" borderId="1" xfId="4" applyNumberFormat="1" applyFont="1" applyBorder="1" applyAlignment="1" applyProtection="1">
      <alignment horizontal="left" vertical="top" wrapText="1"/>
    </xf>
    <xf numFmtId="49" fontId="11" fillId="4" borderId="1" xfId="4" applyNumberFormat="1" applyFont="1" applyFill="1" applyBorder="1" applyAlignment="1" applyProtection="1">
      <alignment horizontal="left" vertical="top" wrapText="1"/>
    </xf>
    <xf numFmtId="0" fontId="5" fillId="0" borderId="27" xfId="0" applyFont="1" applyBorder="1" applyAlignment="1">
      <alignment horizontal="center" wrapText="1"/>
    </xf>
    <xf numFmtId="49" fontId="12" fillId="0" borderId="9" xfId="4" applyNumberFormat="1" applyFont="1" applyBorder="1" applyAlignment="1" applyProtection="1">
      <alignment horizontal="left" vertical="top" wrapText="1"/>
    </xf>
    <xf numFmtId="0" fontId="5" fillId="0" borderId="9" xfId="0" applyFont="1" applyBorder="1"/>
    <xf numFmtId="0" fontId="0" fillId="0" borderId="0" xfId="0" applyBorder="1" applyAlignment="1">
      <alignment horizontal="center" wrapText="1"/>
    </xf>
    <xf numFmtId="0" fontId="0" fillId="0" borderId="0" xfId="0" applyBorder="1"/>
    <xf numFmtId="49" fontId="11" fillId="0" borderId="0" xfId="4" applyNumberFormat="1" applyFont="1" applyBorder="1" applyAlignment="1" applyProtection="1">
      <alignment horizontal="left" vertical="top" wrapText="1"/>
    </xf>
    <xf numFmtId="49" fontId="12" fillId="0" borderId="0" xfId="4" applyNumberFormat="1" applyFont="1" applyBorder="1" applyAlignment="1" applyProtection="1">
      <alignment horizontal="left" vertical="top" wrapText="1"/>
    </xf>
    <xf numFmtId="0" fontId="11" fillId="6" borderId="1" xfId="4" applyNumberFormat="1" applyFont="1" applyFill="1" applyBorder="1" applyAlignment="1" applyProtection="1">
      <alignment horizontal="center" wrapText="1"/>
    </xf>
    <xf numFmtId="49" fontId="11" fillId="6" borderId="1" xfId="4" applyNumberFormat="1" applyFont="1" applyFill="1" applyBorder="1" applyAlignment="1" applyProtection="1">
      <alignment horizontal="left" vertical="top" wrapText="1"/>
    </xf>
    <xf numFmtId="0" fontId="11" fillId="6" borderId="1" xfId="4" applyNumberFormat="1" applyFont="1" applyFill="1" applyBorder="1" applyAlignment="1" applyProtection="1">
      <alignment horizontal="left" vertical="top" wrapText="1"/>
    </xf>
    <xf numFmtId="4" fontId="11" fillId="6" borderId="1" xfId="31" applyNumberFormat="1" applyFont="1" applyFill="1" applyProtection="1">
      <alignment horizontal="right" vertical="top" shrinkToFit="1"/>
    </xf>
    <xf numFmtId="0" fontId="10" fillId="4" borderId="1" xfId="4" applyNumberFormat="1" applyFont="1" applyFill="1" applyBorder="1" applyAlignment="1" applyProtection="1">
      <alignment horizontal="center" wrapText="1"/>
    </xf>
    <xf numFmtId="0" fontId="10" fillId="4" borderId="1" xfId="4" applyNumberFormat="1" applyFont="1" applyFill="1" applyBorder="1" applyAlignment="1" applyProtection="1">
      <alignment horizontal="left" vertical="top" wrapText="1"/>
    </xf>
    <xf numFmtId="4" fontId="10" fillId="4" borderId="1" xfId="30" applyNumberFormat="1" applyFont="1" applyFill="1" applyProtection="1">
      <alignment horizontal="right" vertical="top" shrinkToFit="1"/>
    </xf>
    <xf numFmtId="4" fontId="11" fillId="6" borderId="1" xfId="30" applyNumberFormat="1" applyFont="1" applyFill="1" applyProtection="1">
      <alignment horizontal="right" vertical="top" shrinkToFit="1"/>
    </xf>
    <xf numFmtId="4" fontId="12" fillId="6" borderId="1" xfId="30" applyNumberFormat="1" applyFont="1" applyFill="1" applyProtection="1">
      <alignment horizontal="right" vertical="top" shrinkToFit="1"/>
    </xf>
    <xf numFmtId="4" fontId="11" fillId="8" borderId="1" xfId="31" applyNumberFormat="1" applyFont="1" applyFill="1" applyProtection="1">
      <alignment horizontal="right" vertical="top" shrinkToFit="1"/>
    </xf>
    <xf numFmtId="4" fontId="10" fillId="8" borderId="1" xfId="30" applyNumberFormat="1" applyFont="1" applyFill="1" applyProtection="1">
      <alignment horizontal="right" vertical="top" shrinkToFit="1"/>
    </xf>
    <xf numFmtId="0" fontId="10" fillId="6" borderId="1" xfId="4" applyNumberFormat="1" applyFont="1" applyFill="1" applyBorder="1" applyAlignment="1" applyProtection="1">
      <alignment horizontal="center" wrapText="1"/>
    </xf>
    <xf numFmtId="49" fontId="10" fillId="6" borderId="1" xfId="4" applyNumberFormat="1" applyFont="1" applyFill="1" applyBorder="1" applyAlignment="1" applyProtection="1">
      <alignment horizontal="left" vertical="top" wrapText="1"/>
    </xf>
    <xf numFmtId="0" fontId="10" fillId="6" borderId="1" xfId="4" applyNumberFormat="1" applyFont="1" applyFill="1" applyBorder="1" applyAlignment="1" applyProtection="1">
      <alignment horizontal="left" vertical="top" wrapText="1"/>
    </xf>
    <xf numFmtId="4" fontId="10" fillId="6" borderId="1" xfId="30" applyNumberFormat="1" applyFont="1" applyFill="1" applyProtection="1">
      <alignment horizontal="right" vertical="top" shrinkToFit="1"/>
    </xf>
    <xf numFmtId="49" fontId="10" fillId="4" borderId="1" xfId="4" applyNumberFormat="1" applyFont="1" applyFill="1" applyBorder="1" applyAlignment="1" applyProtection="1">
      <alignment horizontal="left" vertical="top" wrapText="1"/>
    </xf>
    <xf numFmtId="4" fontId="11" fillId="4" borderId="1" xfId="31" applyNumberFormat="1" applyFont="1" applyFill="1" applyProtection="1">
      <alignment horizontal="right" vertical="top" shrinkToFit="1"/>
    </xf>
    <xf numFmtId="0" fontId="11" fillId="8" borderId="1" xfId="4" applyNumberFormat="1" applyFont="1" applyFill="1" applyBorder="1" applyAlignment="1" applyProtection="1">
      <alignment horizontal="center" wrapText="1"/>
    </xf>
    <xf numFmtId="49" fontId="11" fillId="8" borderId="1" xfId="4" applyNumberFormat="1" applyFont="1" applyFill="1" applyBorder="1" applyAlignment="1" applyProtection="1">
      <alignment horizontal="left" vertical="top" wrapText="1"/>
    </xf>
    <xf numFmtId="0" fontId="11" fillId="8" borderId="1" xfId="4" applyNumberFormat="1" applyFont="1" applyFill="1" applyBorder="1" applyAlignment="1" applyProtection="1">
      <alignment horizontal="left" vertical="top" wrapText="1"/>
    </xf>
    <xf numFmtId="49" fontId="12" fillId="4" borderId="1" xfId="4" applyNumberFormat="1" applyFont="1" applyFill="1" applyBorder="1" applyAlignment="1" applyProtection="1">
      <alignment horizontal="left" vertical="top" wrapText="1"/>
    </xf>
    <xf numFmtId="49" fontId="12" fillId="6" borderId="1" xfId="4" applyNumberFormat="1" applyFont="1" applyFill="1" applyBorder="1" applyAlignment="1" applyProtection="1">
      <alignment horizontal="left" vertical="top" wrapText="1"/>
    </xf>
    <xf numFmtId="0" fontId="10" fillId="9" borderId="1" xfId="4" applyNumberFormat="1" applyFont="1" applyFill="1" applyBorder="1" applyAlignment="1" applyProtection="1">
      <alignment horizontal="center" wrapText="1"/>
    </xf>
    <xf numFmtId="49" fontId="10" fillId="9" borderId="1" xfId="4" applyNumberFormat="1" applyFont="1" applyFill="1" applyBorder="1" applyAlignment="1" applyProtection="1">
      <alignment horizontal="left" vertical="top" wrapText="1"/>
    </xf>
    <xf numFmtId="0" fontId="10" fillId="9" borderId="1" xfId="4" applyNumberFormat="1" applyFont="1" applyFill="1" applyBorder="1" applyAlignment="1" applyProtection="1">
      <alignment horizontal="left" vertical="top" wrapText="1"/>
    </xf>
    <xf numFmtId="4" fontId="10" fillId="9" borderId="1" xfId="30" applyNumberFormat="1" applyFont="1" applyFill="1" applyProtection="1">
      <alignment horizontal="right" vertical="top" shrinkToFit="1"/>
    </xf>
    <xf numFmtId="4" fontId="8" fillId="9" borderId="1" xfId="0" applyNumberFormat="1" applyFont="1" applyFill="1" applyBorder="1"/>
    <xf numFmtId="0" fontId="8" fillId="9" borderId="23" xfId="0" applyFont="1" applyFill="1" applyBorder="1" applyAlignment="1">
      <alignment horizontal="center" wrapText="1"/>
    </xf>
    <xf numFmtId="49" fontId="11" fillId="9" borderId="1" xfId="4" applyNumberFormat="1" applyFont="1" applyFill="1" applyBorder="1" applyAlignment="1" applyProtection="1">
      <alignment horizontal="left" vertical="top" wrapText="1"/>
    </xf>
    <xf numFmtId="0" fontId="8" fillId="9" borderId="1" xfId="0" applyFont="1" applyFill="1" applyBorder="1"/>
    <xf numFmtId="0" fontId="8" fillId="9" borderId="1" xfId="0" applyFont="1" applyFill="1" applyBorder="1" applyAlignment="1">
      <alignment horizontal="center" vertical="top" wrapText="1"/>
    </xf>
    <xf numFmtId="0" fontId="13" fillId="9" borderId="1" xfId="4" applyNumberFormat="1" applyFont="1" applyFill="1" applyBorder="1" applyAlignment="1" applyProtection="1">
      <alignment horizontal="center" wrapText="1"/>
    </xf>
    <xf numFmtId="49" fontId="13" fillId="9" borderId="1" xfId="4" applyNumberFormat="1" applyFont="1" applyFill="1" applyBorder="1" applyAlignment="1" applyProtection="1">
      <alignment horizontal="left" vertical="top" wrapText="1"/>
    </xf>
    <xf numFmtId="0" fontId="13" fillId="9" borderId="1" xfId="4" applyNumberFormat="1" applyFont="1" applyFill="1" applyBorder="1" applyAlignment="1" applyProtection="1">
      <alignment horizontal="left" vertical="top" wrapText="1"/>
    </xf>
    <xf numFmtId="4" fontId="13" fillId="9" borderId="1" xfId="30" applyNumberFormat="1" applyFont="1" applyFill="1" applyProtection="1">
      <alignment horizontal="right" vertical="top" shrinkToFit="1"/>
    </xf>
    <xf numFmtId="4" fontId="15" fillId="9" borderId="1" xfId="0" applyNumberFormat="1" applyFont="1" applyFill="1" applyBorder="1"/>
    <xf numFmtId="0" fontId="12" fillId="6" borderId="1" xfId="4" applyNumberFormat="1" applyFont="1" applyFill="1" applyBorder="1" applyAlignment="1" applyProtection="1">
      <alignment horizontal="center" wrapText="1"/>
    </xf>
    <xf numFmtId="4" fontId="9" fillId="6" borderId="1" xfId="0" applyNumberFormat="1" applyFont="1" applyFill="1" applyBorder="1"/>
    <xf numFmtId="0" fontId="5" fillId="4" borderId="19" xfId="0" applyFont="1" applyFill="1" applyBorder="1" applyAlignment="1">
      <alignment horizontal="center" wrapText="1"/>
    </xf>
    <xf numFmtId="0" fontId="14" fillId="9" borderId="1" xfId="4" applyNumberFormat="1" applyFont="1" applyFill="1" applyBorder="1" applyAlignment="1" applyProtection="1">
      <alignment horizontal="center" wrapText="1"/>
    </xf>
    <xf numFmtId="0" fontId="14" fillId="9" borderId="1" xfId="4" applyNumberFormat="1" applyFont="1" applyFill="1" applyBorder="1" applyAlignment="1" applyProtection="1">
      <alignment horizontal="left" vertical="top" wrapText="1"/>
    </xf>
    <xf numFmtId="49" fontId="14" fillId="9" borderId="1" xfId="4" applyNumberFormat="1" applyFont="1" applyFill="1" applyBorder="1" applyAlignment="1" applyProtection="1">
      <alignment horizontal="left" vertical="top" wrapText="1"/>
    </xf>
    <xf numFmtId="4" fontId="14" fillId="9" borderId="1" xfId="31" applyNumberFormat="1" applyFont="1" applyFill="1" applyProtection="1">
      <alignment horizontal="right" vertical="top" shrinkToFit="1"/>
    </xf>
    <xf numFmtId="4" fontId="14" fillId="9" borderId="1" xfId="0" applyNumberFormat="1" applyFont="1" applyFill="1" applyBorder="1"/>
    <xf numFmtId="0" fontId="12" fillId="4" borderId="1" xfId="4" applyNumberFormat="1" applyFont="1" applyFill="1" applyBorder="1" applyAlignment="1" applyProtection="1">
      <alignment horizontal="center" wrapText="1"/>
    </xf>
    <xf numFmtId="0" fontId="12" fillId="4" borderId="1" xfId="4" applyNumberFormat="1" applyFont="1" applyFill="1" applyBorder="1" applyAlignment="1" applyProtection="1">
      <alignment horizontal="left" vertical="top" wrapText="1"/>
    </xf>
    <xf numFmtId="4" fontId="12" fillId="4" borderId="1" xfId="30" applyNumberFormat="1" applyFont="1" applyFill="1" applyProtection="1">
      <alignment horizontal="right" vertical="top" shrinkToFit="1"/>
    </xf>
    <xf numFmtId="4" fontId="9" fillId="4" borderId="1" xfId="0" applyNumberFormat="1" applyFont="1" applyFill="1" applyBorder="1"/>
    <xf numFmtId="4" fontId="10" fillId="9" borderId="1" xfId="31" applyNumberFormat="1" applyFont="1" applyFill="1" applyProtection="1">
      <alignment horizontal="right" vertical="top" shrinkToFit="1"/>
    </xf>
    <xf numFmtId="4" fontId="12" fillId="8" borderId="1" xfId="31" applyNumberFormat="1" applyFont="1" applyFill="1" applyProtection="1">
      <alignment horizontal="right" vertical="top" shrinkToFit="1"/>
    </xf>
    <xf numFmtId="49" fontId="11" fillId="5" borderId="1" xfId="4" applyNumberFormat="1" applyFont="1" applyFill="1" applyBorder="1" applyAlignment="1" applyProtection="1">
      <alignment horizontal="left" vertical="top" wrapText="1"/>
    </xf>
    <xf numFmtId="0" fontId="11" fillId="5" borderId="1" xfId="4" applyNumberFormat="1" applyFont="1" applyFill="1" applyBorder="1" applyAlignment="1" applyProtection="1">
      <alignment horizontal="center" wrapText="1"/>
    </xf>
    <xf numFmtId="0" fontId="11" fillId="5" borderId="1" xfId="4" applyNumberFormat="1" applyFont="1" applyFill="1" applyBorder="1" applyAlignment="1" applyProtection="1">
      <alignment horizontal="left" vertical="top" wrapText="1"/>
    </xf>
    <xf numFmtId="4" fontId="11" fillId="5" borderId="1" xfId="31" applyNumberFormat="1" applyFont="1" applyFill="1" applyProtection="1">
      <alignment horizontal="right" vertical="top" shrinkToFit="1"/>
    </xf>
    <xf numFmtId="4" fontId="5" fillId="5" borderId="1" xfId="0" applyNumberFormat="1" applyFont="1" applyFill="1" applyBorder="1"/>
    <xf numFmtId="0" fontId="15" fillId="9" borderId="19" xfId="0" applyFont="1" applyFill="1" applyBorder="1" applyAlignment="1">
      <alignment horizontal="center" wrapText="1"/>
    </xf>
    <xf numFmtId="0" fontId="0" fillId="0" borderId="0" xfId="0" applyAlignment="1"/>
    <xf numFmtId="0" fontId="7" fillId="0" borderId="1" xfId="27" applyNumberFormat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27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wrapText="1"/>
    </xf>
    <xf numFmtId="4" fontId="0" fillId="0" borderId="19" xfId="0" applyNumberFormat="1" applyFont="1" applyBorder="1" applyAlignment="1">
      <alignment horizontal="center" wrapText="1"/>
    </xf>
    <xf numFmtId="49" fontId="1" fillId="0" borderId="19" xfId="0" applyNumberFormat="1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/>
    <xf numFmtId="0" fontId="5" fillId="0" borderId="0" xfId="0" applyFont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wrapText="1"/>
    </xf>
  </cellXfs>
  <cellStyles count="34">
    <cellStyle name="st24" xfId="27"/>
    <cellStyle name="xl23" xfId="28"/>
    <cellStyle name="xl24" xfId="29"/>
    <cellStyle name="xl25" xfId="33"/>
    <cellStyle name="xl26" xfId="1"/>
    <cellStyle name="xl27" xfId="3"/>
    <cellStyle name="xl28" xfId="7"/>
    <cellStyle name="xl29" xfId="12"/>
    <cellStyle name="xl31" xfId="32"/>
    <cellStyle name="xl34" xfId="4"/>
    <cellStyle name="xl36" xfId="30"/>
    <cellStyle name="xl38" xfId="31"/>
    <cellStyle name="xl39" xfId="9"/>
    <cellStyle name="xl40" xfId="14"/>
    <cellStyle name="xl46" xfId="2"/>
    <cellStyle name="xl48" xfId="10"/>
    <cellStyle name="xl70" xfId="17"/>
    <cellStyle name="xl71" xfId="22"/>
    <cellStyle name="xl73" xfId="8"/>
    <cellStyle name="xl74" xfId="13"/>
    <cellStyle name="xl75" xfId="18"/>
    <cellStyle name="xl76" xfId="23"/>
    <cellStyle name="xl78" xfId="5"/>
    <cellStyle name="xl79" xfId="19"/>
    <cellStyle name="xl80" xfId="24"/>
    <cellStyle name="xl81" xfId="6"/>
    <cellStyle name="xl82" xfId="15"/>
    <cellStyle name="xl83" xfId="20"/>
    <cellStyle name="xl84" xfId="25"/>
    <cellStyle name="xl86" xfId="11"/>
    <cellStyle name="xl87" xfId="16"/>
    <cellStyle name="xl88" xfId="21"/>
    <cellStyle name="xl89" xfId="26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8"/>
  <sheetViews>
    <sheetView topLeftCell="A53" zoomScaleNormal="100" workbookViewId="0">
      <selection activeCell="D2" sqref="D2:G2"/>
    </sheetView>
  </sheetViews>
  <sheetFormatPr defaultRowHeight="14.4"/>
  <cols>
    <col min="1" max="1" width="0.6640625" customWidth="1"/>
    <col min="2" max="2" width="48.33203125" customWidth="1"/>
    <col min="3" max="3" width="6.88671875" customWidth="1"/>
    <col min="4" max="4" width="20.6640625" customWidth="1"/>
    <col min="5" max="5" width="12.6640625" customWidth="1"/>
    <col min="6" max="6" width="14" customWidth="1"/>
    <col min="7" max="7" width="7.6640625" customWidth="1"/>
    <col min="9" max="9" width="16.33203125" customWidth="1"/>
  </cols>
  <sheetData>
    <row r="1" spans="1:8">
      <c r="B1" s="19"/>
      <c r="C1" s="20"/>
      <c r="D1" s="149" t="s">
        <v>168</v>
      </c>
      <c r="E1" s="149"/>
      <c r="F1" s="149"/>
      <c r="G1" s="149"/>
      <c r="H1" s="19"/>
    </row>
    <row r="2" spans="1:8">
      <c r="B2" s="19"/>
      <c r="C2" s="20"/>
      <c r="D2" s="149" t="s">
        <v>406</v>
      </c>
      <c r="E2" s="149"/>
      <c r="F2" s="149"/>
      <c r="G2" s="149"/>
      <c r="H2" s="19"/>
    </row>
    <row r="3" spans="1:8">
      <c r="B3" s="19"/>
      <c r="C3" s="20"/>
      <c r="D3" s="149" t="s">
        <v>267</v>
      </c>
      <c r="E3" s="149"/>
      <c r="F3" s="149"/>
      <c r="G3" s="149"/>
      <c r="H3" s="19"/>
    </row>
    <row r="4" spans="1:8">
      <c r="B4" s="19"/>
      <c r="C4" s="20"/>
      <c r="D4" s="149" t="s">
        <v>407</v>
      </c>
      <c r="E4" s="149"/>
      <c r="F4" s="149"/>
      <c r="G4" s="149"/>
      <c r="H4" s="19"/>
    </row>
    <row r="5" spans="1:8">
      <c r="A5" s="1"/>
      <c r="B5" s="150" t="s">
        <v>231</v>
      </c>
      <c r="C5" s="150"/>
      <c r="D5" s="150"/>
      <c r="E5" s="150"/>
      <c r="F5" s="1"/>
      <c r="G5" s="1"/>
    </row>
    <row r="6" spans="1:8">
      <c r="A6" s="1"/>
      <c r="B6" s="151"/>
      <c r="C6" s="151"/>
      <c r="D6" s="151"/>
      <c r="E6" s="151"/>
      <c r="F6" s="1"/>
      <c r="G6" s="1"/>
    </row>
    <row r="7" spans="1:8" ht="43.2" customHeight="1">
      <c r="A7" s="1"/>
      <c r="B7" s="3" t="s">
        <v>0</v>
      </c>
      <c r="C7" s="3"/>
      <c r="D7" s="3" t="s">
        <v>1</v>
      </c>
      <c r="E7" s="3" t="s">
        <v>2</v>
      </c>
      <c r="F7" s="3" t="s">
        <v>3</v>
      </c>
      <c r="G7" s="3" t="s">
        <v>51</v>
      </c>
    </row>
    <row r="8" spans="1:8" ht="14.4" customHeight="1">
      <c r="A8" s="1"/>
      <c r="B8" s="3">
        <v>1</v>
      </c>
      <c r="C8" s="3"/>
      <c r="D8" s="3">
        <v>3</v>
      </c>
      <c r="E8" s="5">
        <v>4</v>
      </c>
      <c r="F8" s="5">
        <v>5</v>
      </c>
      <c r="G8" s="5">
        <v>6</v>
      </c>
    </row>
    <row r="9" spans="1:8" ht="14.4" customHeight="1">
      <c r="A9" s="1"/>
      <c r="B9" s="6" t="s">
        <v>4</v>
      </c>
      <c r="C9" s="6"/>
      <c r="D9" s="6" t="s">
        <v>5</v>
      </c>
      <c r="E9" s="9">
        <v>13511997.939999999</v>
      </c>
      <c r="F9" s="9">
        <v>13367721.130000001</v>
      </c>
      <c r="G9" s="9">
        <f t="shared" ref="G9" si="0">F9/E9*100</f>
        <v>98.932231853196996</v>
      </c>
    </row>
    <row r="10" spans="1:8" ht="12.6" customHeight="1">
      <c r="A10" s="1"/>
      <c r="B10" s="5" t="s">
        <v>6</v>
      </c>
      <c r="C10" s="3"/>
      <c r="D10" s="3"/>
      <c r="E10" s="4"/>
      <c r="F10" s="4"/>
      <c r="G10" s="4"/>
    </row>
    <row r="11" spans="1:8" ht="45" customHeight="1">
      <c r="A11" s="1"/>
      <c r="B11" s="5" t="s">
        <v>7</v>
      </c>
      <c r="C11" s="5">
        <v>182</v>
      </c>
      <c r="D11" s="3" t="s">
        <v>169</v>
      </c>
      <c r="E11" s="4">
        <v>378965.88</v>
      </c>
      <c r="F11" s="4">
        <v>375938.04</v>
      </c>
      <c r="G11" s="4">
        <f>F11/E11*100</f>
        <v>99.201025696561388</v>
      </c>
    </row>
    <row r="12" spans="1:8" ht="28.95" customHeight="1">
      <c r="A12" s="1"/>
      <c r="B12" s="5" t="s">
        <v>8</v>
      </c>
      <c r="C12" s="5">
        <v>182</v>
      </c>
      <c r="D12" s="3" t="s">
        <v>170</v>
      </c>
      <c r="E12" s="4">
        <v>25000</v>
      </c>
      <c r="F12" s="4">
        <v>32461.02</v>
      </c>
      <c r="G12" s="4">
        <f t="shared" ref="G12:G73" si="1">F12/E12*100</f>
        <v>129.84408000000002</v>
      </c>
    </row>
    <row r="13" spans="1:8" ht="28.95" customHeight="1">
      <c r="A13" s="1"/>
      <c r="B13" s="5" t="s">
        <v>9</v>
      </c>
      <c r="C13" s="5">
        <v>182</v>
      </c>
      <c r="D13" s="3" t="s">
        <v>171</v>
      </c>
      <c r="E13" s="4">
        <v>25000</v>
      </c>
      <c r="F13" s="4">
        <v>32461.02</v>
      </c>
      <c r="G13" s="4">
        <f t="shared" si="1"/>
        <v>129.84408000000002</v>
      </c>
    </row>
    <row r="14" spans="1:8" ht="28.95" customHeight="1">
      <c r="A14" s="1"/>
      <c r="B14" s="5" t="s">
        <v>232</v>
      </c>
      <c r="C14" s="5">
        <v>182</v>
      </c>
      <c r="D14" s="3" t="s">
        <v>172</v>
      </c>
      <c r="E14" s="4">
        <v>25000</v>
      </c>
      <c r="F14" s="4">
        <v>32461.32</v>
      </c>
      <c r="G14" s="4">
        <f t="shared" si="1"/>
        <v>129.84528</v>
      </c>
    </row>
    <row r="15" spans="1:8" ht="14.4" customHeight="1">
      <c r="A15" s="1"/>
      <c r="B15" s="5" t="s">
        <v>233</v>
      </c>
      <c r="C15" s="5">
        <v>182</v>
      </c>
      <c r="D15" s="3" t="s">
        <v>173</v>
      </c>
      <c r="E15" s="4">
        <v>25000</v>
      </c>
      <c r="F15" s="4">
        <v>32451.64</v>
      </c>
      <c r="G15" s="4">
        <f t="shared" si="1"/>
        <v>129.80655999999999</v>
      </c>
    </row>
    <row r="16" spans="1:8" ht="144">
      <c r="A16" s="1"/>
      <c r="B16" s="5" t="s">
        <v>234</v>
      </c>
      <c r="C16" s="5">
        <v>182</v>
      </c>
      <c r="D16" s="3" t="s">
        <v>250</v>
      </c>
      <c r="E16" s="3" t="s">
        <v>10</v>
      </c>
      <c r="F16" s="3">
        <v>9.68</v>
      </c>
      <c r="G16" s="4"/>
    </row>
    <row r="17" spans="1:7" ht="28.95" customHeight="1">
      <c r="A17" s="1"/>
      <c r="B17" s="3" t="s">
        <v>11</v>
      </c>
      <c r="C17" s="5">
        <v>182</v>
      </c>
      <c r="D17" s="3" t="s">
        <v>174</v>
      </c>
      <c r="E17" s="4" t="s">
        <v>10</v>
      </c>
      <c r="F17" s="4">
        <v>-0.3</v>
      </c>
      <c r="G17" s="4"/>
    </row>
    <row r="18" spans="1:7" ht="28.95" customHeight="1">
      <c r="A18" s="1"/>
      <c r="B18" s="3" t="s">
        <v>235</v>
      </c>
      <c r="C18" s="5">
        <v>182</v>
      </c>
      <c r="D18" s="3" t="s">
        <v>175</v>
      </c>
      <c r="E18" s="4" t="s">
        <v>10</v>
      </c>
      <c r="F18" s="4">
        <v>-0.3</v>
      </c>
      <c r="G18" s="4"/>
    </row>
    <row r="19" spans="1:7" ht="28.95" customHeight="1">
      <c r="A19" s="1"/>
      <c r="B19" s="3" t="s">
        <v>12</v>
      </c>
      <c r="C19" s="5">
        <v>182</v>
      </c>
      <c r="D19" s="3" t="s">
        <v>176</v>
      </c>
      <c r="E19" s="4">
        <v>10000</v>
      </c>
      <c r="F19" s="4">
        <v>-1959.65</v>
      </c>
      <c r="G19" s="4">
        <f t="shared" si="1"/>
        <v>-19.596499999999999</v>
      </c>
    </row>
    <row r="20" spans="1:7" ht="28.95" customHeight="1">
      <c r="A20" s="1"/>
      <c r="B20" s="3" t="s">
        <v>13</v>
      </c>
      <c r="C20" s="5">
        <v>182</v>
      </c>
      <c r="D20" s="3" t="s">
        <v>177</v>
      </c>
      <c r="E20" s="4">
        <v>10000</v>
      </c>
      <c r="F20" s="4">
        <v>-1959.65</v>
      </c>
      <c r="G20" s="4">
        <f t="shared" si="1"/>
        <v>-19.596499999999999</v>
      </c>
    </row>
    <row r="21" spans="1:7" ht="28.95" customHeight="1">
      <c r="A21" s="1"/>
      <c r="B21" s="3" t="s">
        <v>14</v>
      </c>
      <c r="C21" s="5">
        <v>182</v>
      </c>
      <c r="D21" s="3" t="s">
        <v>178</v>
      </c>
      <c r="E21" s="4">
        <v>10000</v>
      </c>
      <c r="F21" s="4">
        <v>175.45</v>
      </c>
      <c r="G21" s="4">
        <f t="shared" si="1"/>
        <v>1.7544999999999997</v>
      </c>
    </row>
    <row r="22" spans="1:7" ht="28.95" customHeight="1">
      <c r="A22" s="1"/>
      <c r="B22" s="5" t="s">
        <v>14</v>
      </c>
      <c r="C22" s="5">
        <v>182</v>
      </c>
      <c r="D22" s="3" t="s">
        <v>179</v>
      </c>
      <c r="E22" s="4">
        <v>10000</v>
      </c>
      <c r="F22" s="3">
        <v>175.45</v>
      </c>
      <c r="G22" s="4">
        <f t="shared" si="1"/>
        <v>1.7544999999999997</v>
      </c>
    </row>
    <row r="23" spans="1:7" ht="14.4" customHeight="1">
      <c r="A23" s="1"/>
      <c r="B23" s="3" t="s">
        <v>15</v>
      </c>
      <c r="C23" s="5">
        <v>182</v>
      </c>
      <c r="D23" s="3" t="s">
        <v>180</v>
      </c>
      <c r="E23" s="4">
        <v>10000</v>
      </c>
      <c r="F23" s="4">
        <v>175.45</v>
      </c>
      <c r="G23" s="4">
        <f t="shared" si="1"/>
        <v>1.7544999999999997</v>
      </c>
    </row>
    <row r="24" spans="1:7" ht="14.4" customHeight="1">
      <c r="A24" s="1"/>
      <c r="B24" s="3" t="s">
        <v>236</v>
      </c>
      <c r="C24" s="5">
        <v>182</v>
      </c>
      <c r="D24" s="3" t="s">
        <v>251</v>
      </c>
      <c r="E24" s="3" t="s">
        <v>10</v>
      </c>
      <c r="F24" s="4">
        <v>-2135.1</v>
      </c>
      <c r="G24" s="4"/>
    </row>
    <row r="25" spans="1:7" ht="28.95" customHeight="1">
      <c r="A25" s="1"/>
      <c r="B25" s="5" t="s">
        <v>237</v>
      </c>
      <c r="C25" s="5">
        <v>182</v>
      </c>
      <c r="D25" s="3" t="s">
        <v>252</v>
      </c>
      <c r="E25" s="3" t="s">
        <v>10</v>
      </c>
      <c r="F25" s="4">
        <v>-2135.1</v>
      </c>
      <c r="G25" s="4"/>
    </row>
    <row r="26" spans="1:7" ht="28.95" customHeight="1">
      <c r="A26" s="1"/>
      <c r="B26" s="5" t="s">
        <v>238</v>
      </c>
      <c r="C26" s="5">
        <v>182</v>
      </c>
      <c r="D26" s="3" t="s">
        <v>253</v>
      </c>
      <c r="E26" s="4" t="s">
        <v>10</v>
      </c>
      <c r="F26" s="4">
        <v>-2135.1</v>
      </c>
      <c r="G26" s="4"/>
    </row>
    <row r="27" spans="1:7" ht="14.4" customHeight="1">
      <c r="A27" s="1"/>
      <c r="B27" s="3" t="s">
        <v>16</v>
      </c>
      <c r="C27" s="5">
        <v>182</v>
      </c>
      <c r="D27" s="3" t="s">
        <v>181</v>
      </c>
      <c r="E27" s="4">
        <v>170000</v>
      </c>
      <c r="F27" s="4">
        <v>169890.64</v>
      </c>
      <c r="G27" s="4">
        <f t="shared" si="1"/>
        <v>99.935670588235297</v>
      </c>
    </row>
    <row r="28" spans="1:7" ht="14.4" customHeight="1">
      <c r="A28" s="1"/>
      <c r="B28" s="3" t="s">
        <v>17</v>
      </c>
      <c r="C28" s="5">
        <v>182</v>
      </c>
      <c r="D28" s="3" t="s">
        <v>182</v>
      </c>
      <c r="E28" s="4">
        <v>100000</v>
      </c>
      <c r="F28" s="4">
        <v>14661.43</v>
      </c>
      <c r="G28" s="4">
        <f t="shared" si="1"/>
        <v>14.661430000000001</v>
      </c>
    </row>
    <row r="29" spans="1:7" ht="28.95" customHeight="1">
      <c r="A29" s="1"/>
      <c r="B29" s="3" t="s">
        <v>18</v>
      </c>
      <c r="C29" s="5">
        <v>182</v>
      </c>
      <c r="D29" s="3" t="s">
        <v>183</v>
      </c>
      <c r="E29" s="4">
        <v>100000</v>
      </c>
      <c r="F29" s="4">
        <v>14661.43</v>
      </c>
      <c r="G29" s="4">
        <f t="shared" si="1"/>
        <v>14.661430000000001</v>
      </c>
    </row>
    <row r="30" spans="1:7" ht="28.95" customHeight="1">
      <c r="A30" s="1"/>
      <c r="B30" s="3" t="s">
        <v>19</v>
      </c>
      <c r="C30" s="5">
        <v>182</v>
      </c>
      <c r="D30" s="3" t="s">
        <v>184</v>
      </c>
      <c r="E30" s="4">
        <v>100000</v>
      </c>
      <c r="F30" s="4">
        <v>14661.43</v>
      </c>
      <c r="G30" s="4">
        <f t="shared" si="1"/>
        <v>14.661430000000001</v>
      </c>
    </row>
    <row r="31" spans="1:7" ht="14.4" customHeight="1">
      <c r="A31" s="1"/>
      <c r="B31" s="3" t="s">
        <v>20</v>
      </c>
      <c r="C31" s="5">
        <v>182</v>
      </c>
      <c r="D31" s="3" t="s">
        <v>185</v>
      </c>
      <c r="E31" s="4">
        <v>70000</v>
      </c>
      <c r="F31" s="4">
        <v>155229.21</v>
      </c>
      <c r="G31" s="4">
        <f t="shared" si="1"/>
        <v>221.75601428571429</v>
      </c>
    </row>
    <row r="32" spans="1:7" ht="28.95" customHeight="1">
      <c r="A32" s="1"/>
      <c r="B32" s="3" t="s">
        <v>21</v>
      </c>
      <c r="C32" s="5">
        <v>182</v>
      </c>
      <c r="D32" s="3" t="s">
        <v>186</v>
      </c>
      <c r="E32" s="4" t="s">
        <v>10</v>
      </c>
      <c r="F32" s="4">
        <v>1458.65</v>
      </c>
      <c r="G32" s="4"/>
    </row>
    <row r="33" spans="1:7" ht="28.95" customHeight="1">
      <c r="A33" s="1"/>
      <c r="B33" s="3" t="s">
        <v>22</v>
      </c>
      <c r="C33" s="5">
        <v>182</v>
      </c>
      <c r="D33" s="3" t="s">
        <v>187</v>
      </c>
      <c r="E33" s="3" t="s">
        <v>10</v>
      </c>
      <c r="F33" s="4">
        <v>1458.65</v>
      </c>
      <c r="G33" s="4"/>
    </row>
    <row r="34" spans="1:7" ht="28.95" customHeight="1">
      <c r="A34" s="1"/>
      <c r="B34" s="3" t="s">
        <v>23</v>
      </c>
      <c r="C34" s="5">
        <v>182</v>
      </c>
      <c r="D34" s="3" t="s">
        <v>188</v>
      </c>
      <c r="E34" s="4" t="s">
        <v>10</v>
      </c>
      <c r="F34" s="4">
        <v>1458.65</v>
      </c>
      <c r="G34" s="4"/>
    </row>
    <row r="35" spans="1:7" ht="28.95" customHeight="1">
      <c r="A35" s="1"/>
      <c r="B35" s="5" t="s">
        <v>24</v>
      </c>
      <c r="C35" s="5">
        <v>182</v>
      </c>
      <c r="D35" s="3" t="s">
        <v>189</v>
      </c>
      <c r="E35" s="4">
        <v>70000</v>
      </c>
      <c r="F35" s="4">
        <v>153770.56</v>
      </c>
      <c r="G35" s="4">
        <f t="shared" si="1"/>
        <v>219.67222857142858</v>
      </c>
    </row>
    <row r="36" spans="1:7" ht="28.95" customHeight="1">
      <c r="A36" s="1"/>
      <c r="B36" s="5" t="s">
        <v>25</v>
      </c>
      <c r="C36" s="5">
        <v>182</v>
      </c>
      <c r="D36" s="3" t="s">
        <v>190</v>
      </c>
      <c r="E36" s="4">
        <v>70000</v>
      </c>
      <c r="F36" s="4">
        <v>153770.56</v>
      </c>
      <c r="G36" s="4">
        <f t="shared" si="1"/>
        <v>219.67222857142858</v>
      </c>
    </row>
    <row r="37" spans="1:7" ht="28.95" customHeight="1">
      <c r="A37" s="1"/>
      <c r="B37" s="3" t="s">
        <v>26</v>
      </c>
      <c r="C37" s="5">
        <v>182</v>
      </c>
      <c r="D37" s="3" t="s">
        <v>191</v>
      </c>
      <c r="E37" s="4">
        <v>70000</v>
      </c>
      <c r="F37" s="4">
        <v>153770.56</v>
      </c>
      <c r="G37" s="4">
        <f t="shared" si="1"/>
        <v>219.67222857142858</v>
      </c>
    </row>
    <row r="38" spans="1:7" ht="28.95" customHeight="1">
      <c r="A38" s="1"/>
      <c r="B38" s="3" t="s">
        <v>27</v>
      </c>
      <c r="C38" s="5">
        <v>182</v>
      </c>
      <c r="D38" s="3" t="s">
        <v>192</v>
      </c>
      <c r="E38" s="4">
        <v>100000</v>
      </c>
      <c r="F38" s="4">
        <v>38280.15</v>
      </c>
      <c r="G38" s="4">
        <f t="shared" si="1"/>
        <v>38.280149999999999</v>
      </c>
    </row>
    <row r="39" spans="1:7" ht="28.95" customHeight="1">
      <c r="A39" s="1"/>
      <c r="B39" s="5" t="s">
        <v>28</v>
      </c>
      <c r="C39" s="5">
        <v>182</v>
      </c>
      <c r="D39" s="3" t="s">
        <v>193</v>
      </c>
      <c r="E39" s="4">
        <v>100000</v>
      </c>
      <c r="F39" s="4">
        <v>38278.519999999997</v>
      </c>
      <c r="G39" s="4">
        <f t="shared" si="1"/>
        <v>38.27852</v>
      </c>
    </row>
    <row r="40" spans="1:7" ht="28.95" customHeight="1">
      <c r="A40" s="1"/>
      <c r="B40" s="5" t="s">
        <v>29</v>
      </c>
      <c r="C40" s="5">
        <v>182</v>
      </c>
      <c r="D40" s="3" t="s">
        <v>194</v>
      </c>
      <c r="E40" s="4">
        <v>100000</v>
      </c>
      <c r="F40" s="4">
        <v>38278.519999999997</v>
      </c>
      <c r="G40" s="4">
        <f t="shared" si="1"/>
        <v>38.27852</v>
      </c>
    </row>
    <row r="41" spans="1:7" ht="86.4">
      <c r="A41" s="1"/>
      <c r="B41" s="5" t="s">
        <v>30</v>
      </c>
      <c r="C41" s="5">
        <v>182</v>
      </c>
      <c r="D41" s="3" t="s">
        <v>195</v>
      </c>
      <c r="E41" s="4">
        <v>100000</v>
      </c>
      <c r="F41" s="4">
        <v>38278.519999999997</v>
      </c>
      <c r="G41" s="4">
        <f t="shared" si="1"/>
        <v>38.27852</v>
      </c>
    </row>
    <row r="42" spans="1:7" ht="28.95" customHeight="1">
      <c r="A42" s="1"/>
      <c r="B42" s="5" t="s">
        <v>239</v>
      </c>
      <c r="C42" s="5">
        <v>182</v>
      </c>
      <c r="D42" s="3" t="s">
        <v>254</v>
      </c>
      <c r="E42" s="4" t="s">
        <v>10</v>
      </c>
      <c r="F42" s="4">
        <v>1.63</v>
      </c>
      <c r="G42" s="4">
        <v>0</v>
      </c>
    </row>
    <row r="43" spans="1:7" ht="28.95" customHeight="1">
      <c r="A43" s="1"/>
      <c r="B43" s="5" t="s">
        <v>240</v>
      </c>
      <c r="C43" s="5">
        <v>182</v>
      </c>
      <c r="D43" s="3" t="s">
        <v>255</v>
      </c>
      <c r="E43" s="4" t="s">
        <v>10</v>
      </c>
      <c r="F43" s="4">
        <v>1.63</v>
      </c>
      <c r="G43" s="4">
        <v>0</v>
      </c>
    </row>
    <row r="44" spans="1:7" ht="28.95" customHeight="1">
      <c r="A44" s="1"/>
      <c r="B44" s="5" t="s">
        <v>241</v>
      </c>
      <c r="C44" s="5">
        <v>182</v>
      </c>
      <c r="D44" s="3" t="s">
        <v>256</v>
      </c>
      <c r="E44" s="4" t="s">
        <v>10</v>
      </c>
      <c r="F44" s="4">
        <v>1.63</v>
      </c>
      <c r="G44" s="4">
        <v>0</v>
      </c>
    </row>
    <row r="45" spans="1:7" ht="14.4" customHeight="1">
      <c r="A45" s="1"/>
      <c r="B45" s="5" t="s">
        <v>242</v>
      </c>
      <c r="C45" s="5">
        <v>182</v>
      </c>
      <c r="D45" s="3" t="s">
        <v>257</v>
      </c>
      <c r="E45" s="4" t="s">
        <v>10</v>
      </c>
      <c r="F45" s="4">
        <v>63300</v>
      </c>
      <c r="G45" s="4">
        <v>0</v>
      </c>
    </row>
    <row r="46" spans="1:7" ht="14.4" customHeight="1">
      <c r="A46" s="1"/>
      <c r="B46" s="5" t="s">
        <v>243</v>
      </c>
      <c r="C46" s="5">
        <v>182</v>
      </c>
      <c r="D46" s="3" t="s">
        <v>258</v>
      </c>
      <c r="E46" s="4" t="s">
        <v>10</v>
      </c>
      <c r="F46" s="4">
        <v>63300</v>
      </c>
      <c r="G46" s="4">
        <v>0</v>
      </c>
    </row>
    <row r="47" spans="1:7" ht="14.4" customHeight="1">
      <c r="A47" s="1"/>
      <c r="B47" s="5" t="s">
        <v>244</v>
      </c>
      <c r="C47" s="3"/>
      <c r="D47" s="3" t="s">
        <v>259</v>
      </c>
      <c r="E47" s="4" t="s">
        <v>10</v>
      </c>
      <c r="F47" s="4">
        <v>63300</v>
      </c>
      <c r="G47" s="4">
        <v>0</v>
      </c>
    </row>
    <row r="48" spans="1:7" ht="100.8">
      <c r="A48" s="1"/>
      <c r="B48" s="5" t="s">
        <v>245</v>
      </c>
      <c r="C48" s="3"/>
      <c r="D48" s="3" t="s">
        <v>260</v>
      </c>
      <c r="E48" s="4" t="s">
        <v>10</v>
      </c>
      <c r="F48" s="4">
        <v>63300</v>
      </c>
      <c r="G48" s="4">
        <v>0</v>
      </c>
    </row>
    <row r="49" spans="1:7" ht="14.4" customHeight="1">
      <c r="A49" s="1"/>
      <c r="B49" s="3" t="s">
        <v>246</v>
      </c>
      <c r="C49" s="3"/>
      <c r="D49" s="3" t="s">
        <v>261</v>
      </c>
      <c r="E49" s="4" t="s">
        <v>10</v>
      </c>
      <c r="F49" s="4">
        <v>63300</v>
      </c>
      <c r="G49" s="4">
        <v>0</v>
      </c>
    </row>
    <row r="50" spans="1:7" ht="28.95" customHeight="1">
      <c r="A50" s="1"/>
      <c r="B50" s="146" t="s">
        <v>31</v>
      </c>
      <c r="C50" s="146"/>
      <c r="D50" s="146" t="s">
        <v>196</v>
      </c>
      <c r="E50" s="147">
        <v>73965.88</v>
      </c>
      <c r="F50" s="147">
        <v>73965.88</v>
      </c>
      <c r="G50" s="4">
        <f t="shared" si="1"/>
        <v>100</v>
      </c>
    </row>
    <row r="51" spans="1:7" ht="28.8">
      <c r="A51" s="1"/>
      <c r="B51" s="3" t="s">
        <v>32</v>
      </c>
      <c r="C51" s="14" t="s">
        <v>52</v>
      </c>
      <c r="D51" s="3" t="s">
        <v>197</v>
      </c>
      <c r="E51" s="4">
        <v>73965.88</v>
      </c>
      <c r="F51" s="4">
        <v>73965.88</v>
      </c>
      <c r="G51" s="4">
        <f t="shared" si="1"/>
        <v>100</v>
      </c>
    </row>
    <row r="52" spans="1:7" ht="28.8">
      <c r="A52" s="1"/>
      <c r="B52" s="3" t="s">
        <v>33</v>
      </c>
      <c r="C52" s="14" t="s">
        <v>52</v>
      </c>
      <c r="D52" s="3" t="s">
        <v>198</v>
      </c>
      <c r="E52" s="4">
        <v>73965.88</v>
      </c>
      <c r="F52" s="4">
        <v>73965.88</v>
      </c>
      <c r="G52" s="4">
        <f t="shared" si="1"/>
        <v>100</v>
      </c>
    </row>
    <row r="53" spans="1:7" ht="28.95" customHeight="1">
      <c r="A53" s="1"/>
      <c r="B53" s="6" t="s">
        <v>34</v>
      </c>
      <c r="C53" s="148" t="s">
        <v>52</v>
      </c>
      <c r="D53" s="6" t="s">
        <v>199</v>
      </c>
      <c r="E53" s="9">
        <v>13133032.060000001</v>
      </c>
      <c r="F53" s="9">
        <v>12991783.09</v>
      </c>
      <c r="G53" s="9">
        <f t="shared" si="1"/>
        <v>98.924475556332411</v>
      </c>
    </row>
    <row r="54" spans="1:7" ht="43.2">
      <c r="A54" s="1"/>
      <c r="B54" s="3" t="s">
        <v>35</v>
      </c>
      <c r="C54" s="14" t="s">
        <v>52</v>
      </c>
      <c r="D54" s="3" t="s">
        <v>200</v>
      </c>
      <c r="E54" s="4">
        <v>13133032.060000001</v>
      </c>
      <c r="F54" s="4">
        <v>13058704.35</v>
      </c>
      <c r="G54" s="4">
        <f t="shared" si="1"/>
        <v>99.434039986650262</v>
      </c>
    </row>
    <row r="55" spans="1:7" ht="28.95" customHeight="1">
      <c r="A55" s="1"/>
      <c r="B55" s="3" t="s">
        <v>36</v>
      </c>
      <c r="C55" s="14" t="s">
        <v>52</v>
      </c>
      <c r="D55" s="3" t="s">
        <v>201</v>
      </c>
      <c r="E55" s="4">
        <v>10232231</v>
      </c>
      <c r="F55" s="4">
        <v>10232231</v>
      </c>
      <c r="G55" s="4">
        <f t="shared" si="1"/>
        <v>100</v>
      </c>
    </row>
    <row r="56" spans="1:7" ht="14.4" customHeight="1">
      <c r="A56" s="1"/>
      <c r="B56" s="3" t="s">
        <v>37</v>
      </c>
      <c r="C56" s="14" t="s">
        <v>52</v>
      </c>
      <c r="D56" s="3" t="s">
        <v>202</v>
      </c>
      <c r="E56" s="4">
        <v>10232231</v>
      </c>
      <c r="F56" s="4">
        <v>10232231</v>
      </c>
      <c r="G56" s="4">
        <f t="shared" si="1"/>
        <v>100</v>
      </c>
    </row>
    <row r="57" spans="1:7" ht="43.2">
      <c r="A57" s="1"/>
      <c r="B57" s="3" t="s">
        <v>38</v>
      </c>
      <c r="C57" s="14" t="s">
        <v>52</v>
      </c>
      <c r="D57" s="3" t="s">
        <v>203</v>
      </c>
      <c r="E57" s="4">
        <v>10232231</v>
      </c>
      <c r="F57" s="4">
        <v>10232231</v>
      </c>
      <c r="G57" s="4">
        <f t="shared" si="1"/>
        <v>100</v>
      </c>
    </row>
    <row r="58" spans="1:7" ht="28.8">
      <c r="A58" s="1"/>
      <c r="B58" s="3" t="s">
        <v>39</v>
      </c>
      <c r="C58" s="14" t="s">
        <v>52</v>
      </c>
      <c r="D58" s="3" t="s">
        <v>204</v>
      </c>
      <c r="E58" s="4">
        <v>10232231</v>
      </c>
      <c r="F58" s="4">
        <v>10232231</v>
      </c>
      <c r="G58" s="4">
        <f t="shared" si="1"/>
        <v>100</v>
      </c>
    </row>
    <row r="59" spans="1:7" ht="28.8">
      <c r="A59" s="1"/>
      <c r="B59" s="3" t="s">
        <v>40</v>
      </c>
      <c r="C59" s="14" t="s">
        <v>52</v>
      </c>
      <c r="D59" s="3" t="s">
        <v>205</v>
      </c>
      <c r="E59" s="4">
        <v>712416</v>
      </c>
      <c r="F59" s="4">
        <v>712416</v>
      </c>
      <c r="G59" s="4">
        <f t="shared" si="1"/>
        <v>100</v>
      </c>
    </row>
    <row r="60" spans="1:7" ht="28.95" customHeight="1">
      <c r="A60" s="1"/>
      <c r="B60" s="3" t="s">
        <v>41</v>
      </c>
      <c r="C60" s="14" t="s">
        <v>52</v>
      </c>
      <c r="D60" s="3" t="s">
        <v>206</v>
      </c>
      <c r="E60" s="4">
        <v>712416</v>
      </c>
      <c r="F60" s="4">
        <v>712416</v>
      </c>
      <c r="G60" s="4">
        <f t="shared" si="1"/>
        <v>100</v>
      </c>
    </row>
    <row r="61" spans="1:7" ht="28.95" customHeight="1">
      <c r="A61" s="1"/>
      <c r="B61" s="3" t="s">
        <v>42</v>
      </c>
      <c r="C61" s="14" t="s">
        <v>52</v>
      </c>
      <c r="D61" s="3" t="s">
        <v>207</v>
      </c>
      <c r="E61" s="4">
        <v>712416</v>
      </c>
      <c r="F61" s="4">
        <v>712416</v>
      </c>
      <c r="G61" s="4">
        <f t="shared" si="1"/>
        <v>100</v>
      </c>
    </row>
    <row r="62" spans="1:7" ht="14.4" customHeight="1">
      <c r="B62" s="5" t="s">
        <v>42</v>
      </c>
      <c r="C62" s="14" t="s">
        <v>52</v>
      </c>
      <c r="D62" s="3" t="s">
        <v>208</v>
      </c>
      <c r="E62" s="4">
        <v>712416</v>
      </c>
      <c r="F62" s="4">
        <v>712416</v>
      </c>
      <c r="G62" s="4">
        <f t="shared" si="1"/>
        <v>100</v>
      </c>
    </row>
    <row r="63" spans="1:7" ht="28.95" customHeight="1">
      <c r="B63" s="5" t="s">
        <v>43</v>
      </c>
      <c r="C63" s="14" t="s">
        <v>52</v>
      </c>
      <c r="D63" s="3" t="s">
        <v>209</v>
      </c>
      <c r="E63" s="4">
        <v>36100</v>
      </c>
      <c r="F63" s="4">
        <v>36100</v>
      </c>
      <c r="G63" s="4">
        <f t="shared" si="1"/>
        <v>100</v>
      </c>
    </row>
    <row r="64" spans="1:7" ht="28.95" customHeight="1">
      <c r="B64" s="5" t="s">
        <v>210</v>
      </c>
      <c r="C64" s="14" t="s">
        <v>52</v>
      </c>
      <c r="D64" s="3" t="s">
        <v>211</v>
      </c>
      <c r="E64" s="4">
        <v>36100</v>
      </c>
      <c r="F64" s="4">
        <v>36100</v>
      </c>
      <c r="G64" s="4">
        <f t="shared" si="1"/>
        <v>100</v>
      </c>
    </row>
    <row r="65" spans="2:7" ht="28.95" customHeight="1">
      <c r="B65" s="5" t="s">
        <v>212</v>
      </c>
      <c r="C65" s="14" t="s">
        <v>52</v>
      </c>
      <c r="D65" s="3" t="s">
        <v>213</v>
      </c>
      <c r="E65" s="4">
        <v>36100</v>
      </c>
      <c r="F65" s="4">
        <v>36100</v>
      </c>
      <c r="G65" s="4">
        <f t="shared" si="1"/>
        <v>100</v>
      </c>
    </row>
    <row r="66" spans="2:7" ht="28.95" customHeight="1">
      <c r="B66" s="5" t="s">
        <v>44</v>
      </c>
      <c r="C66" s="14" t="s">
        <v>52</v>
      </c>
      <c r="D66" s="3" t="s">
        <v>214</v>
      </c>
      <c r="E66" s="4">
        <v>2152285.06</v>
      </c>
      <c r="F66" s="4">
        <v>2077957.35</v>
      </c>
      <c r="G66" s="4">
        <f t="shared" si="1"/>
        <v>96.546567581526588</v>
      </c>
    </row>
    <row r="67" spans="2:7" ht="72">
      <c r="B67" s="3" t="s">
        <v>45</v>
      </c>
      <c r="C67" s="14" t="s">
        <v>52</v>
      </c>
      <c r="D67" s="3" t="s">
        <v>215</v>
      </c>
      <c r="E67" s="4">
        <v>2002285.06</v>
      </c>
      <c r="F67" s="4">
        <v>1927957.35</v>
      </c>
      <c r="G67" s="4">
        <f t="shared" si="1"/>
        <v>96.287855736185733</v>
      </c>
    </row>
    <row r="68" spans="2:7" ht="117.6" customHeight="1">
      <c r="B68" s="5" t="s">
        <v>46</v>
      </c>
      <c r="C68" s="3"/>
      <c r="D68" s="3" t="s">
        <v>216</v>
      </c>
      <c r="E68" s="4">
        <v>500000</v>
      </c>
      <c r="F68" s="4">
        <v>425672.29</v>
      </c>
      <c r="G68" s="4">
        <f t="shared" si="1"/>
        <v>85.134457999999995</v>
      </c>
    </row>
    <row r="69" spans="2:7" ht="86.4">
      <c r="B69" s="5" t="s">
        <v>217</v>
      </c>
      <c r="C69" s="3"/>
      <c r="D69" s="3" t="s">
        <v>218</v>
      </c>
      <c r="E69" s="4">
        <v>85000</v>
      </c>
      <c r="F69" s="4">
        <v>85000</v>
      </c>
      <c r="G69" s="4">
        <f t="shared" si="1"/>
        <v>100</v>
      </c>
    </row>
    <row r="70" spans="2:7" ht="100.8">
      <c r="B70" s="5" t="s">
        <v>47</v>
      </c>
      <c r="C70" s="3"/>
      <c r="D70" s="3" t="s">
        <v>219</v>
      </c>
      <c r="E70" s="4">
        <v>1417285.06</v>
      </c>
      <c r="F70" s="4">
        <v>1417285.06</v>
      </c>
      <c r="G70" s="4">
        <f t="shared" si="1"/>
        <v>100</v>
      </c>
    </row>
    <row r="71" spans="2:7" ht="28.8">
      <c r="B71" s="3" t="s">
        <v>48</v>
      </c>
      <c r="C71" s="3"/>
      <c r="D71" s="3" t="s">
        <v>220</v>
      </c>
      <c r="E71" s="4">
        <v>150000</v>
      </c>
      <c r="F71" s="4">
        <v>150000</v>
      </c>
      <c r="G71" s="4">
        <f t="shared" si="1"/>
        <v>100</v>
      </c>
    </row>
    <row r="72" spans="2:7" ht="28.8">
      <c r="B72" s="3" t="s">
        <v>49</v>
      </c>
      <c r="C72" s="3"/>
      <c r="D72" s="3" t="s">
        <v>221</v>
      </c>
      <c r="E72" s="4">
        <v>150000</v>
      </c>
      <c r="F72" s="4">
        <v>150000</v>
      </c>
      <c r="G72" s="4">
        <f t="shared" si="1"/>
        <v>100</v>
      </c>
    </row>
    <row r="73" spans="2:7" ht="72">
      <c r="B73" s="3" t="s">
        <v>50</v>
      </c>
      <c r="C73" s="3"/>
      <c r="D73" s="3" t="s">
        <v>222</v>
      </c>
      <c r="E73" s="4">
        <v>150000</v>
      </c>
      <c r="F73" s="4">
        <v>150000</v>
      </c>
      <c r="G73" s="4">
        <f t="shared" si="1"/>
        <v>100</v>
      </c>
    </row>
    <row r="74" spans="2:7" ht="43.2">
      <c r="B74" s="3" t="s">
        <v>247</v>
      </c>
      <c r="C74" s="3"/>
      <c r="D74" s="3" t="s">
        <v>262</v>
      </c>
      <c r="E74" s="3" t="s">
        <v>10</v>
      </c>
      <c r="F74" s="4">
        <v>-66921.259999999995</v>
      </c>
      <c r="G74" s="4"/>
    </row>
    <row r="75" spans="2:7" ht="57.6">
      <c r="B75" s="3" t="s">
        <v>248</v>
      </c>
      <c r="C75" s="3"/>
      <c r="D75" s="3" t="s">
        <v>263</v>
      </c>
      <c r="E75" s="3" t="s">
        <v>10</v>
      </c>
      <c r="F75" s="4">
        <v>-66921.259999999995</v>
      </c>
      <c r="G75" s="4"/>
    </row>
    <row r="76" spans="2:7" ht="57.6">
      <c r="B76" s="3" t="s">
        <v>249</v>
      </c>
      <c r="C76" s="3"/>
      <c r="D76" s="3" t="s">
        <v>264</v>
      </c>
      <c r="E76" s="3" t="s">
        <v>10</v>
      </c>
      <c r="F76" s="4">
        <v>-66921.259999999995</v>
      </c>
      <c r="G76" s="4"/>
    </row>
    <row r="77" spans="2:7" ht="57.6">
      <c r="B77" s="3" t="s">
        <v>249</v>
      </c>
      <c r="C77" s="3"/>
      <c r="D77" s="3" t="s">
        <v>265</v>
      </c>
      <c r="E77" s="3" t="s">
        <v>10</v>
      </c>
      <c r="F77" s="4">
        <v>-8684.59</v>
      </c>
      <c r="G77" s="4"/>
    </row>
    <row r="78" spans="2:7" ht="57.6">
      <c r="B78" s="3" t="s">
        <v>249</v>
      </c>
      <c r="C78" s="3"/>
      <c r="D78" s="3" t="s">
        <v>266</v>
      </c>
      <c r="E78" s="3" t="s">
        <v>10</v>
      </c>
      <c r="F78" s="4">
        <v>-58236.67</v>
      </c>
      <c r="G78" s="4"/>
    </row>
  </sheetData>
  <mergeCells count="5">
    <mergeCell ref="D1:G1"/>
    <mergeCell ref="D2:G2"/>
    <mergeCell ref="D3:G3"/>
    <mergeCell ref="D4:G4"/>
    <mergeCell ref="B5:E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5"/>
  <sheetViews>
    <sheetView topLeftCell="A28" zoomScaleNormal="100" workbookViewId="0">
      <selection activeCell="G8" sqref="G8"/>
    </sheetView>
  </sheetViews>
  <sheetFormatPr defaultRowHeight="14.4"/>
  <cols>
    <col min="1" max="1" width="35" customWidth="1"/>
    <col min="2" max="2" width="21" customWidth="1"/>
    <col min="3" max="3" width="13.109375" customWidth="1"/>
    <col min="4" max="4" width="14.6640625" customWidth="1"/>
    <col min="5" max="5" width="8" customWidth="1"/>
  </cols>
  <sheetData>
    <row r="1" spans="1:5">
      <c r="B1" s="149" t="s">
        <v>268</v>
      </c>
      <c r="C1" s="149"/>
      <c r="D1" s="149"/>
      <c r="E1" s="149"/>
    </row>
    <row r="2" spans="1:5">
      <c r="B2" s="149" t="s">
        <v>408</v>
      </c>
      <c r="C2" s="149"/>
      <c r="D2" s="149"/>
      <c r="E2" s="149"/>
    </row>
    <row r="3" spans="1:5">
      <c r="B3" s="149" t="s">
        <v>267</v>
      </c>
      <c r="C3" s="149"/>
      <c r="D3" s="149"/>
      <c r="E3" s="149"/>
    </row>
    <row r="4" spans="1:5">
      <c r="B4" s="149" t="s">
        <v>409</v>
      </c>
      <c r="C4" s="149"/>
      <c r="D4" s="149"/>
      <c r="E4" s="149"/>
    </row>
    <row r="5" spans="1:5" ht="14.4" customHeight="1">
      <c r="A5" s="152" t="s">
        <v>269</v>
      </c>
      <c r="B5" s="153"/>
      <c r="C5" s="153"/>
      <c r="D5" s="153"/>
      <c r="E5" s="153"/>
    </row>
    <row r="6" spans="1:5">
      <c r="A6" s="153"/>
      <c r="B6" s="153"/>
      <c r="C6" s="153"/>
      <c r="D6" s="153"/>
      <c r="E6" s="153"/>
    </row>
    <row r="8" spans="1:5" ht="43.2">
      <c r="A8" s="3" t="s">
        <v>0</v>
      </c>
      <c r="B8" s="3" t="s">
        <v>1</v>
      </c>
      <c r="C8" s="3" t="s">
        <v>2</v>
      </c>
      <c r="D8" s="3" t="s">
        <v>3</v>
      </c>
      <c r="E8" s="3" t="s">
        <v>51</v>
      </c>
    </row>
    <row r="9" spans="1:5">
      <c r="A9" s="3">
        <v>1</v>
      </c>
      <c r="B9" s="3">
        <v>2</v>
      </c>
      <c r="C9" s="5">
        <v>3</v>
      </c>
      <c r="D9" s="5">
        <v>4</v>
      </c>
      <c r="E9" s="5">
        <v>5</v>
      </c>
    </row>
    <row r="10" spans="1:5">
      <c r="A10" s="6" t="s">
        <v>4</v>
      </c>
      <c r="B10" s="6" t="s">
        <v>5</v>
      </c>
      <c r="C10" s="9">
        <v>13511997.939999999</v>
      </c>
      <c r="D10" s="9">
        <v>13367721.130000001</v>
      </c>
      <c r="E10" s="9">
        <f>D10/C10*100</f>
        <v>98.932231853196996</v>
      </c>
    </row>
    <row r="11" spans="1:5">
      <c r="A11" s="5" t="s">
        <v>6</v>
      </c>
      <c r="B11" s="3"/>
      <c r="C11" s="4"/>
      <c r="D11" s="4"/>
      <c r="E11" s="9"/>
    </row>
    <row r="12" spans="1:5" ht="28.8">
      <c r="A12" s="5" t="s">
        <v>7</v>
      </c>
      <c r="B12" s="3" t="s">
        <v>169</v>
      </c>
      <c r="C12" s="4">
        <v>378965.88</v>
      </c>
      <c r="D12" s="4">
        <v>375938.04</v>
      </c>
      <c r="E12" s="147">
        <f t="shared" ref="E12:E74" si="0">D12/C12*100</f>
        <v>99.201025696561388</v>
      </c>
    </row>
    <row r="13" spans="1:5" ht="28.8">
      <c r="A13" s="5" t="s">
        <v>8</v>
      </c>
      <c r="B13" s="3" t="s">
        <v>170</v>
      </c>
      <c r="C13" s="4">
        <v>25000</v>
      </c>
      <c r="D13" s="4">
        <v>32461.02</v>
      </c>
      <c r="E13" s="147">
        <f t="shared" si="0"/>
        <v>129.84408000000002</v>
      </c>
    </row>
    <row r="14" spans="1:5" ht="28.8">
      <c r="A14" s="5" t="s">
        <v>9</v>
      </c>
      <c r="B14" s="3" t="s">
        <v>171</v>
      </c>
      <c r="C14" s="4">
        <v>25000</v>
      </c>
      <c r="D14" s="4">
        <v>32461.02</v>
      </c>
      <c r="E14" s="147">
        <f t="shared" si="0"/>
        <v>129.84408000000002</v>
      </c>
    </row>
    <row r="15" spans="1:5" ht="158.4">
      <c r="A15" s="5" t="s">
        <v>232</v>
      </c>
      <c r="B15" s="3" t="s">
        <v>172</v>
      </c>
      <c r="C15" s="4">
        <v>25000</v>
      </c>
      <c r="D15" s="4">
        <v>32461.32</v>
      </c>
      <c r="E15" s="147">
        <f t="shared" si="0"/>
        <v>129.84528</v>
      </c>
    </row>
    <row r="16" spans="1:5" ht="201.6">
      <c r="A16" s="5" t="s">
        <v>233</v>
      </c>
      <c r="B16" s="3" t="s">
        <v>173</v>
      </c>
      <c r="C16" s="4">
        <v>25000</v>
      </c>
      <c r="D16" s="4">
        <v>32451.64</v>
      </c>
      <c r="E16" s="147">
        <f t="shared" si="0"/>
        <v>129.80655999999999</v>
      </c>
    </row>
    <row r="17" spans="1:5" ht="216">
      <c r="A17" s="5" t="s">
        <v>234</v>
      </c>
      <c r="B17" s="3" t="s">
        <v>250</v>
      </c>
      <c r="C17" s="3" t="s">
        <v>10</v>
      </c>
      <c r="D17" s="3">
        <v>9.68</v>
      </c>
      <c r="E17" s="147" t="e">
        <f t="shared" si="0"/>
        <v>#VALUE!</v>
      </c>
    </row>
    <row r="18" spans="1:5" ht="72">
      <c r="A18" s="3" t="s">
        <v>11</v>
      </c>
      <c r="B18" s="3" t="s">
        <v>174</v>
      </c>
      <c r="C18" s="4" t="s">
        <v>10</v>
      </c>
      <c r="D18" s="4">
        <v>-0.3</v>
      </c>
      <c r="E18" s="147"/>
    </row>
    <row r="19" spans="1:5" ht="115.2">
      <c r="A19" s="3" t="s">
        <v>235</v>
      </c>
      <c r="B19" s="3" t="s">
        <v>175</v>
      </c>
      <c r="C19" s="4" t="s">
        <v>10</v>
      </c>
      <c r="D19" s="4">
        <v>-0.3</v>
      </c>
      <c r="E19" s="147"/>
    </row>
    <row r="20" spans="1:5" ht="28.8">
      <c r="A20" s="3" t="s">
        <v>12</v>
      </c>
      <c r="B20" s="3" t="s">
        <v>176</v>
      </c>
      <c r="C20" s="4">
        <v>10000</v>
      </c>
      <c r="D20" s="4">
        <v>-1959.65</v>
      </c>
      <c r="E20" s="147">
        <f t="shared" si="0"/>
        <v>-19.596499999999999</v>
      </c>
    </row>
    <row r="21" spans="1:5" ht="43.2">
      <c r="A21" s="3" t="s">
        <v>13</v>
      </c>
      <c r="B21" s="3" t="s">
        <v>177</v>
      </c>
      <c r="C21" s="4">
        <v>10000</v>
      </c>
      <c r="D21" s="4">
        <v>-1959.65</v>
      </c>
      <c r="E21" s="147">
        <f t="shared" si="0"/>
        <v>-19.596499999999999</v>
      </c>
    </row>
    <row r="22" spans="1:5" ht="57.6">
      <c r="A22" s="3" t="s">
        <v>14</v>
      </c>
      <c r="B22" s="3" t="s">
        <v>178</v>
      </c>
      <c r="C22" s="4">
        <v>10000</v>
      </c>
      <c r="D22" s="4">
        <v>175.45</v>
      </c>
      <c r="E22" s="147">
        <f t="shared" si="0"/>
        <v>1.7544999999999997</v>
      </c>
    </row>
    <row r="23" spans="1:5" ht="57.6">
      <c r="A23" s="5" t="s">
        <v>14</v>
      </c>
      <c r="B23" s="3" t="s">
        <v>179</v>
      </c>
      <c r="C23" s="4">
        <v>10000</v>
      </c>
      <c r="D23" s="3">
        <v>175.45</v>
      </c>
      <c r="E23" s="147">
        <f t="shared" si="0"/>
        <v>1.7544999999999997</v>
      </c>
    </row>
    <row r="24" spans="1:5" ht="100.8">
      <c r="A24" s="3" t="s">
        <v>15</v>
      </c>
      <c r="B24" s="3" t="s">
        <v>180</v>
      </c>
      <c r="C24" s="4">
        <v>10000</v>
      </c>
      <c r="D24" s="4">
        <v>175.45</v>
      </c>
      <c r="E24" s="147">
        <f t="shared" si="0"/>
        <v>1.7544999999999997</v>
      </c>
    </row>
    <row r="25" spans="1:5" ht="72">
      <c r="A25" s="3" t="s">
        <v>236</v>
      </c>
      <c r="B25" s="3" t="s">
        <v>251</v>
      </c>
      <c r="C25" s="3" t="s">
        <v>10</v>
      </c>
      <c r="D25" s="4">
        <v>-2135.1</v>
      </c>
      <c r="E25" s="147"/>
    </row>
    <row r="26" spans="1:5" ht="100.8">
      <c r="A26" s="5" t="s">
        <v>237</v>
      </c>
      <c r="B26" s="3" t="s">
        <v>252</v>
      </c>
      <c r="C26" s="3" t="s">
        <v>10</v>
      </c>
      <c r="D26" s="4">
        <v>-2135.1</v>
      </c>
      <c r="E26" s="147"/>
    </row>
    <row r="27" spans="1:5" ht="158.4">
      <c r="A27" s="5" t="s">
        <v>238</v>
      </c>
      <c r="B27" s="3" t="s">
        <v>253</v>
      </c>
      <c r="C27" s="4" t="s">
        <v>10</v>
      </c>
      <c r="D27" s="4">
        <v>-2135.1</v>
      </c>
      <c r="E27" s="147"/>
    </row>
    <row r="28" spans="1:5" ht="28.8">
      <c r="A28" s="3" t="s">
        <v>16</v>
      </c>
      <c r="B28" s="3" t="s">
        <v>181</v>
      </c>
      <c r="C28" s="4">
        <v>170000</v>
      </c>
      <c r="D28" s="4">
        <v>169890.64</v>
      </c>
      <c r="E28" s="147">
        <f t="shared" si="0"/>
        <v>99.935670588235297</v>
      </c>
    </row>
    <row r="29" spans="1:5" ht="28.8">
      <c r="A29" s="3" t="s">
        <v>17</v>
      </c>
      <c r="B29" s="3" t="s">
        <v>182</v>
      </c>
      <c r="C29" s="4">
        <v>100000</v>
      </c>
      <c r="D29" s="4">
        <v>14661.43</v>
      </c>
      <c r="E29" s="147">
        <f t="shared" si="0"/>
        <v>14.661430000000001</v>
      </c>
    </row>
    <row r="30" spans="1:5" ht="72">
      <c r="A30" s="3" t="s">
        <v>18</v>
      </c>
      <c r="B30" s="3" t="s">
        <v>183</v>
      </c>
      <c r="C30" s="4">
        <v>100000</v>
      </c>
      <c r="D30" s="4">
        <v>14661.43</v>
      </c>
      <c r="E30" s="147">
        <f t="shared" si="0"/>
        <v>14.661430000000001</v>
      </c>
    </row>
    <row r="31" spans="1:5" ht="115.2">
      <c r="A31" s="3" t="s">
        <v>19</v>
      </c>
      <c r="B31" s="3" t="s">
        <v>184</v>
      </c>
      <c r="C31" s="4">
        <v>100000</v>
      </c>
      <c r="D31" s="4">
        <v>14661.43</v>
      </c>
      <c r="E31" s="147">
        <f t="shared" si="0"/>
        <v>14.661430000000001</v>
      </c>
    </row>
    <row r="32" spans="1:5" ht="28.8">
      <c r="A32" s="3" t="s">
        <v>20</v>
      </c>
      <c r="B32" s="3" t="s">
        <v>185</v>
      </c>
      <c r="C32" s="4">
        <v>70000</v>
      </c>
      <c r="D32" s="4">
        <v>155229.21</v>
      </c>
      <c r="E32" s="147">
        <f t="shared" si="0"/>
        <v>221.75601428571429</v>
      </c>
    </row>
    <row r="33" spans="1:5" ht="28.8">
      <c r="A33" s="3" t="s">
        <v>21</v>
      </c>
      <c r="B33" s="3" t="s">
        <v>186</v>
      </c>
      <c r="C33" s="4" t="s">
        <v>10</v>
      </c>
      <c r="D33" s="4">
        <v>1458.65</v>
      </c>
      <c r="E33" s="147"/>
    </row>
    <row r="34" spans="1:5" ht="57.6">
      <c r="A34" s="3" t="s">
        <v>22</v>
      </c>
      <c r="B34" s="3" t="s">
        <v>187</v>
      </c>
      <c r="C34" s="3" t="s">
        <v>10</v>
      </c>
      <c r="D34" s="4">
        <v>1458.65</v>
      </c>
      <c r="E34" s="147"/>
    </row>
    <row r="35" spans="1:5" ht="100.8">
      <c r="A35" s="3" t="s">
        <v>23</v>
      </c>
      <c r="B35" s="3" t="s">
        <v>188</v>
      </c>
      <c r="C35" s="4" t="s">
        <v>10</v>
      </c>
      <c r="D35" s="4">
        <v>1458.65</v>
      </c>
      <c r="E35" s="147"/>
    </row>
    <row r="36" spans="1:5" ht="28.8">
      <c r="A36" s="5" t="s">
        <v>24</v>
      </c>
      <c r="B36" s="3" t="s">
        <v>189</v>
      </c>
      <c r="C36" s="4">
        <v>70000</v>
      </c>
      <c r="D36" s="4">
        <v>153770.56</v>
      </c>
      <c r="E36" s="147">
        <f t="shared" si="0"/>
        <v>219.67222857142858</v>
      </c>
    </row>
    <row r="37" spans="1:5" ht="57.6">
      <c r="A37" s="5" t="s">
        <v>25</v>
      </c>
      <c r="B37" s="3" t="s">
        <v>190</v>
      </c>
      <c r="C37" s="4">
        <v>70000</v>
      </c>
      <c r="D37" s="4">
        <v>153770.56</v>
      </c>
      <c r="E37" s="147">
        <f t="shared" si="0"/>
        <v>219.67222857142858</v>
      </c>
    </row>
    <row r="38" spans="1:5" ht="100.8">
      <c r="A38" s="3" t="s">
        <v>26</v>
      </c>
      <c r="B38" s="3" t="s">
        <v>191</v>
      </c>
      <c r="C38" s="4">
        <v>70000</v>
      </c>
      <c r="D38" s="4">
        <v>153770.56</v>
      </c>
      <c r="E38" s="147">
        <f t="shared" si="0"/>
        <v>219.67222857142858</v>
      </c>
    </row>
    <row r="39" spans="1:5" ht="57.6">
      <c r="A39" s="3" t="s">
        <v>27</v>
      </c>
      <c r="B39" s="3" t="s">
        <v>192</v>
      </c>
      <c r="C39" s="4">
        <v>100000</v>
      </c>
      <c r="D39" s="4">
        <v>38280.15</v>
      </c>
      <c r="E39" s="147">
        <f t="shared" si="0"/>
        <v>38.280149999999999</v>
      </c>
    </row>
    <row r="40" spans="1:5" ht="144">
      <c r="A40" s="5" t="s">
        <v>28</v>
      </c>
      <c r="B40" s="3" t="s">
        <v>193</v>
      </c>
      <c r="C40" s="4">
        <v>100000</v>
      </c>
      <c r="D40" s="4">
        <v>38278.519999999997</v>
      </c>
      <c r="E40" s="147">
        <f t="shared" si="0"/>
        <v>38.27852</v>
      </c>
    </row>
    <row r="41" spans="1:5" ht="144">
      <c r="A41" s="5" t="s">
        <v>29</v>
      </c>
      <c r="B41" s="3" t="s">
        <v>194</v>
      </c>
      <c r="C41" s="4">
        <v>100000</v>
      </c>
      <c r="D41" s="4">
        <v>38278.519999999997</v>
      </c>
      <c r="E41" s="147">
        <f t="shared" si="0"/>
        <v>38.27852</v>
      </c>
    </row>
    <row r="42" spans="1:5" ht="129.6">
      <c r="A42" s="5" t="s">
        <v>30</v>
      </c>
      <c r="B42" s="3" t="s">
        <v>195</v>
      </c>
      <c r="C42" s="4">
        <v>100000</v>
      </c>
      <c r="D42" s="4">
        <v>38278.519999999997</v>
      </c>
      <c r="E42" s="147">
        <f t="shared" si="0"/>
        <v>38.27852</v>
      </c>
    </row>
    <row r="43" spans="1:5" ht="100.8">
      <c r="A43" s="5" t="s">
        <v>239</v>
      </c>
      <c r="B43" s="3" t="s">
        <v>254</v>
      </c>
      <c r="C43" s="4" t="s">
        <v>10</v>
      </c>
      <c r="D43" s="4">
        <v>1.63</v>
      </c>
      <c r="E43" s="147"/>
    </row>
    <row r="44" spans="1:5" ht="158.4">
      <c r="A44" s="5" t="s">
        <v>240</v>
      </c>
      <c r="B44" s="3" t="s">
        <v>255</v>
      </c>
      <c r="C44" s="4" t="s">
        <v>10</v>
      </c>
      <c r="D44" s="4">
        <v>1.63</v>
      </c>
      <c r="E44" s="147"/>
    </row>
    <row r="45" spans="1:5" ht="331.2">
      <c r="A45" s="5" t="s">
        <v>241</v>
      </c>
      <c r="B45" s="3" t="s">
        <v>256</v>
      </c>
      <c r="C45" s="4" t="s">
        <v>10</v>
      </c>
      <c r="D45" s="4">
        <v>1.63</v>
      </c>
      <c r="E45" s="147"/>
    </row>
    <row r="46" spans="1:5" ht="43.2">
      <c r="A46" s="5" t="s">
        <v>242</v>
      </c>
      <c r="B46" s="3" t="s">
        <v>257</v>
      </c>
      <c r="C46" s="4" t="s">
        <v>10</v>
      </c>
      <c r="D46" s="4">
        <v>63300</v>
      </c>
      <c r="E46" s="147"/>
    </row>
    <row r="47" spans="1:5" ht="129.6">
      <c r="A47" s="5" t="s">
        <v>243</v>
      </c>
      <c r="B47" s="3" t="s">
        <v>258</v>
      </c>
      <c r="C47" s="4" t="s">
        <v>10</v>
      </c>
      <c r="D47" s="4">
        <v>63300</v>
      </c>
      <c r="E47" s="147">
        <v>0</v>
      </c>
    </row>
    <row r="48" spans="1:5" ht="158.4">
      <c r="A48" s="5" t="s">
        <v>244</v>
      </c>
      <c r="B48" s="3" t="s">
        <v>259</v>
      </c>
      <c r="C48" s="4" t="s">
        <v>10</v>
      </c>
      <c r="D48" s="4">
        <v>63300</v>
      </c>
      <c r="E48" s="147"/>
    </row>
    <row r="49" spans="1:5" ht="158.4">
      <c r="A49" s="5" t="s">
        <v>245</v>
      </c>
      <c r="B49" s="3" t="s">
        <v>260</v>
      </c>
      <c r="C49" s="4" t="s">
        <v>10</v>
      </c>
      <c r="D49" s="4">
        <v>63300</v>
      </c>
      <c r="E49" s="147"/>
    </row>
    <row r="50" spans="1:5" ht="28.8">
      <c r="A50" s="3" t="s">
        <v>246</v>
      </c>
      <c r="B50" s="3" t="s">
        <v>261</v>
      </c>
      <c r="C50" s="4" t="s">
        <v>10</v>
      </c>
      <c r="D50" s="4">
        <v>63300</v>
      </c>
      <c r="E50" s="147"/>
    </row>
    <row r="51" spans="1:5" ht="28.8">
      <c r="A51" s="146" t="s">
        <v>31</v>
      </c>
      <c r="B51" s="146" t="s">
        <v>196</v>
      </c>
      <c r="C51" s="147">
        <v>73965.88</v>
      </c>
      <c r="D51" s="147">
        <v>73965.88</v>
      </c>
      <c r="E51" s="147">
        <f t="shared" si="0"/>
        <v>100</v>
      </c>
    </row>
    <row r="52" spans="1:5" ht="28.8">
      <c r="A52" s="3" t="s">
        <v>32</v>
      </c>
      <c r="B52" s="3" t="s">
        <v>197</v>
      </c>
      <c r="C52" s="4">
        <v>73965.88</v>
      </c>
      <c r="D52" s="4">
        <v>73965.88</v>
      </c>
      <c r="E52" s="147">
        <f t="shared" si="0"/>
        <v>100</v>
      </c>
    </row>
    <row r="53" spans="1:5" ht="43.2">
      <c r="A53" s="3" t="s">
        <v>33</v>
      </c>
      <c r="B53" s="3" t="s">
        <v>198</v>
      </c>
      <c r="C53" s="4">
        <v>73965.88</v>
      </c>
      <c r="D53" s="4">
        <v>73965.88</v>
      </c>
      <c r="E53" s="147">
        <f t="shared" si="0"/>
        <v>100</v>
      </c>
    </row>
    <row r="54" spans="1:5" ht="28.8">
      <c r="A54" s="6" t="s">
        <v>34</v>
      </c>
      <c r="B54" s="6" t="s">
        <v>199</v>
      </c>
      <c r="C54" s="9">
        <v>13133032.060000001</v>
      </c>
      <c r="D54" s="9">
        <v>12991783.09</v>
      </c>
      <c r="E54" s="9">
        <f t="shared" si="0"/>
        <v>98.924475556332411</v>
      </c>
    </row>
    <row r="55" spans="1:5" ht="43.2">
      <c r="A55" s="3" t="s">
        <v>35</v>
      </c>
      <c r="B55" s="3" t="s">
        <v>200</v>
      </c>
      <c r="C55" s="4">
        <v>13133032.060000001</v>
      </c>
      <c r="D55" s="4">
        <v>13058704.35</v>
      </c>
      <c r="E55" s="147">
        <f t="shared" si="0"/>
        <v>99.434039986650262</v>
      </c>
    </row>
    <row r="56" spans="1:5" ht="28.8">
      <c r="A56" s="3" t="s">
        <v>36</v>
      </c>
      <c r="B56" s="3" t="s">
        <v>201</v>
      </c>
      <c r="C56" s="4">
        <v>10232231</v>
      </c>
      <c r="D56" s="4">
        <v>10232231</v>
      </c>
      <c r="E56" s="147">
        <f t="shared" si="0"/>
        <v>100</v>
      </c>
    </row>
    <row r="57" spans="1:5" ht="28.8">
      <c r="A57" s="3" t="s">
        <v>37</v>
      </c>
      <c r="B57" s="3" t="s">
        <v>202</v>
      </c>
      <c r="C57" s="4">
        <v>10232231</v>
      </c>
      <c r="D57" s="4">
        <v>10232231</v>
      </c>
      <c r="E57" s="147">
        <f t="shared" si="0"/>
        <v>100</v>
      </c>
    </row>
    <row r="58" spans="1:5" ht="72">
      <c r="A58" s="3" t="s">
        <v>38</v>
      </c>
      <c r="B58" s="3" t="s">
        <v>203</v>
      </c>
      <c r="C58" s="4">
        <v>10232231</v>
      </c>
      <c r="D58" s="4">
        <v>10232231</v>
      </c>
      <c r="E58" s="147">
        <f t="shared" si="0"/>
        <v>100</v>
      </c>
    </row>
    <row r="59" spans="1:5" ht="43.2">
      <c r="A59" s="3" t="s">
        <v>39</v>
      </c>
      <c r="B59" s="3" t="s">
        <v>204</v>
      </c>
      <c r="C59" s="4">
        <v>10232231</v>
      </c>
      <c r="D59" s="4">
        <v>10232231</v>
      </c>
      <c r="E59" s="147">
        <f t="shared" si="0"/>
        <v>100</v>
      </c>
    </row>
    <row r="60" spans="1:5" ht="43.2">
      <c r="A60" s="3" t="s">
        <v>40</v>
      </c>
      <c r="B60" s="3" t="s">
        <v>205</v>
      </c>
      <c r="C60" s="4">
        <v>712416</v>
      </c>
      <c r="D60" s="4">
        <v>712416</v>
      </c>
      <c r="E60" s="147">
        <f t="shared" si="0"/>
        <v>100</v>
      </c>
    </row>
    <row r="61" spans="1:5" ht="28.8">
      <c r="A61" s="3" t="s">
        <v>41</v>
      </c>
      <c r="B61" s="3" t="s">
        <v>206</v>
      </c>
      <c r="C61" s="4">
        <v>712416</v>
      </c>
      <c r="D61" s="4">
        <v>712416</v>
      </c>
      <c r="E61" s="147">
        <f t="shared" si="0"/>
        <v>100</v>
      </c>
    </row>
    <row r="62" spans="1:5" ht="28.8">
      <c r="A62" s="3" t="s">
        <v>42</v>
      </c>
      <c r="B62" s="3" t="s">
        <v>207</v>
      </c>
      <c r="C62" s="4">
        <v>712416</v>
      </c>
      <c r="D62" s="4">
        <v>712416</v>
      </c>
      <c r="E62" s="147">
        <f t="shared" si="0"/>
        <v>100</v>
      </c>
    </row>
    <row r="63" spans="1:5" ht="28.8">
      <c r="A63" s="5" t="s">
        <v>42</v>
      </c>
      <c r="B63" s="3" t="s">
        <v>208</v>
      </c>
      <c r="C63" s="4">
        <v>712416</v>
      </c>
      <c r="D63" s="4">
        <v>712416</v>
      </c>
      <c r="E63" s="147">
        <f t="shared" si="0"/>
        <v>100</v>
      </c>
    </row>
    <row r="64" spans="1:5" ht="28.8">
      <c r="A64" s="5" t="s">
        <v>43</v>
      </c>
      <c r="B64" s="3" t="s">
        <v>209</v>
      </c>
      <c r="C64" s="4">
        <v>36100</v>
      </c>
      <c r="D64" s="4">
        <v>36100</v>
      </c>
      <c r="E64" s="147">
        <f t="shared" si="0"/>
        <v>100</v>
      </c>
    </row>
    <row r="65" spans="1:5" ht="72">
      <c r="A65" s="5" t="s">
        <v>210</v>
      </c>
      <c r="B65" s="3" t="s">
        <v>211</v>
      </c>
      <c r="C65" s="4">
        <v>36100</v>
      </c>
      <c r="D65" s="4">
        <v>36100</v>
      </c>
      <c r="E65" s="147">
        <f t="shared" si="0"/>
        <v>100</v>
      </c>
    </row>
    <row r="66" spans="1:5" ht="72">
      <c r="A66" s="5" t="s">
        <v>212</v>
      </c>
      <c r="B66" s="3" t="s">
        <v>213</v>
      </c>
      <c r="C66" s="4">
        <v>36100</v>
      </c>
      <c r="D66" s="4">
        <v>36100</v>
      </c>
      <c r="E66" s="147">
        <f t="shared" si="0"/>
        <v>100</v>
      </c>
    </row>
    <row r="67" spans="1:5" ht="28.8">
      <c r="A67" s="5" t="s">
        <v>44</v>
      </c>
      <c r="B67" s="3" t="s">
        <v>214</v>
      </c>
      <c r="C67" s="4">
        <v>2152285.06</v>
      </c>
      <c r="D67" s="4">
        <v>2077957.35</v>
      </c>
      <c r="E67" s="147">
        <f t="shared" si="0"/>
        <v>96.546567581526588</v>
      </c>
    </row>
    <row r="68" spans="1:5" ht="100.8">
      <c r="A68" s="3" t="s">
        <v>45</v>
      </c>
      <c r="B68" s="3" t="s">
        <v>215</v>
      </c>
      <c r="C68" s="4">
        <v>2002285.06</v>
      </c>
      <c r="D68" s="4">
        <v>1927957.35</v>
      </c>
      <c r="E68" s="147">
        <f t="shared" si="0"/>
        <v>96.287855736185733</v>
      </c>
    </row>
    <row r="69" spans="1:5" ht="158.4">
      <c r="A69" s="5" t="s">
        <v>46</v>
      </c>
      <c r="B69" s="3" t="s">
        <v>216</v>
      </c>
      <c r="C69" s="4">
        <v>500000</v>
      </c>
      <c r="D69" s="4">
        <v>425672.29</v>
      </c>
      <c r="E69" s="147">
        <f t="shared" si="0"/>
        <v>85.134457999999995</v>
      </c>
    </row>
    <row r="70" spans="1:5" ht="129.6">
      <c r="A70" s="5" t="s">
        <v>217</v>
      </c>
      <c r="B70" s="3" t="s">
        <v>218</v>
      </c>
      <c r="C70" s="4">
        <v>85000</v>
      </c>
      <c r="D70" s="4">
        <v>85000</v>
      </c>
      <c r="E70" s="147">
        <f t="shared" si="0"/>
        <v>100</v>
      </c>
    </row>
    <row r="71" spans="1:5" ht="129.6">
      <c r="A71" s="5" t="s">
        <v>47</v>
      </c>
      <c r="B71" s="3" t="s">
        <v>219</v>
      </c>
      <c r="C71" s="4">
        <v>1417285.06</v>
      </c>
      <c r="D71" s="4">
        <v>1417285.06</v>
      </c>
      <c r="E71" s="147">
        <f t="shared" si="0"/>
        <v>100</v>
      </c>
    </row>
    <row r="72" spans="1:5" ht="28.8">
      <c r="A72" s="3" t="s">
        <v>48</v>
      </c>
      <c r="B72" s="3" t="s">
        <v>220</v>
      </c>
      <c r="C72" s="4">
        <v>150000</v>
      </c>
      <c r="D72" s="4">
        <v>150000</v>
      </c>
      <c r="E72" s="147">
        <f t="shared" si="0"/>
        <v>100</v>
      </c>
    </row>
    <row r="73" spans="1:5" ht="43.2">
      <c r="A73" s="3" t="s">
        <v>49</v>
      </c>
      <c r="B73" s="3" t="s">
        <v>221</v>
      </c>
      <c r="C73" s="4">
        <v>150000</v>
      </c>
      <c r="D73" s="4">
        <v>150000</v>
      </c>
      <c r="E73" s="147">
        <f t="shared" si="0"/>
        <v>100</v>
      </c>
    </row>
    <row r="74" spans="1:5" ht="115.2">
      <c r="A74" s="3" t="s">
        <v>50</v>
      </c>
      <c r="B74" s="3" t="s">
        <v>222</v>
      </c>
      <c r="C74" s="4">
        <v>150000</v>
      </c>
      <c r="D74" s="4">
        <v>150000</v>
      </c>
      <c r="E74" s="147">
        <f t="shared" si="0"/>
        <v>100</v>
      </c>
    </row>
    <row r="75" spans="1:5" ht="72">
      <c r="A75" s="3" t="s">
        <v>247</v>
      </c>
      <c r="B75" s="3" t="s">
        <v>262</v>
      </c>
      <c r="C75" s="3" t="s">
        <v>10</v>
      </c>
      <c r="D75" s="4">
        <v>-66921.259999999995</v>
      </c>
      <c r="E75" s="147"/>
    </row>
    <row r="76" spans="1:5" ht="72">
      <c r="A76" s="3" t="s">
        <v>248</v>
      </c>
      <c r="B76" s="3" t="s">
        <v>263</v>
      </c>
      <c r="C76" s="3" t="s">
        <v>10</v>
      </c>
      <c r="D76" s="4">
        <v>-66921.259999999995</v>
      </c>
      <c r="E76" s="147"/>
    </row>
    <row r="77" spans="1:5" ht="72">
      <c r="A77" s="3" t="s">
        <v>249</v>
      </c>
      <c r="B77" s="3" t="s">
        <v>264</v>
      </c>
      <c r="C77" s="3" t="s">
        <v>10</v>
      </c>
      <c r="D77" s="4">
        <v>-66921.259999999995</v>
      </c>
      <c r="E77" s="147"/>
    </row>
    <row r="78" spans="1:5" ht="72">
      <c r="A78" s="3" t="s">
        <v>249</v>
      </c>
      <c r="B78" s="3" t="s">
        <v>265</v>
      </c>
      <c r="C78" s="3" t="s">
        <v>10</v>
      </c>
      <c r="D78" s="4">
        <v>-8684.59</v>
      </c>
      <c r="E78" s="147"/>
    </row>
    <row r="79" spans="1:5" ht="72">
      <c r="A79" s="3" t="s">
        <v>249</v>
      </c>
      <c r="B79" s="3" t="s">
        <v>266</v>
      </c>
      <c r="C79" s="3" t="s">
        <v>10</v>
      </c>
      <c r="D79" s="4">
        <v>-58236.67</v>
      </c>
      <c r="E79" s="147"/>
    </row>
    <row r="80" spans="1:5">
      <c r="A80" s="2"/>
      <c r="B80" s="2"/>
      <c r="C80" s="2"/>
      <c r="D80" s="2"/>
      <c r="E80" s="2"/>
    </row>
    <row r="81" spans="1:5">
      <c r="A81" s="2"/>
      <c r="B81" s="2"/>
      <c r="C81" s="2"/>
      <c r="D81" s="2"/>
      <c r="E81" s="2"/>
    </row>
    <row r="82" spans="1:5">
      <c r="A82" s="2"/>
      <c r="B82" s="2"/>
      <c r="C82" s="2"/>
      <c r="D82" s="2"/>
      <c r="E82" s="2"/>
    </row>
    <row r="83" spans="1:5">
      <c r="A83" s="2"/>
      <c r="B83" s="2"/>
      <c r="C83" s="2"/>
      <c r="D83" s="2"/>
      <c r="E83" s="2"/>
    </row>
    <row r="84" spans="1:5">
      <c r="A84" s="2"/>
      <c r="B84" s="2"/>
      <c r="C84" s="2"/>
      <c r="D84" s="2"/>
      <c r="E84" s="2"/>
    </row>
    <row r="85" spans="1:5">
      <c r="A85" s="2"/>
      <c r="B85" s="2"/>
      <c r="C85" s="2"/>
      <c r="D85" s="2"/>
      <c r="E85" s="2"/>
    </row>
    <row r="86" spans="1:5">
      <c r="A86" s="2"/>
      <c r="B86" s="2"/>
      <c r="C86" s="2"/>
      <c r="D86" s="2"/>
      <c r="E86" s="2"/>
    </row>
    <row r="87" spans="1:5">
      <c r="A87" s="2"/>
      <c r="B87" s="2"/>
      <c r="C87" s="2"/>
      <c r="D87" s="2"/>
      <c r="E87" s="2"/>
    </row>
    <row r="88" spans="1:5">
      <c r="A88" s="2"/>
      <c r="B88" s="2"/>
      <c r="C88" s="2"/>
      <c r="D88" s="2"/>
      <c r="E88" s="2"/>
    </row>
    <row r="89" spans="1:5">
      <c r="A89" s="2"/>
      <c r="B89" s="2"/>
      <c r="C89" s="2"/>
      <c r="D89" s="2"/>
      <c r="E89" s="2"/>
    </row>
    <row r="90" spans="1:5">
      <c r="A90" s="2"/>
      <c r="B90" s="2"/>
      <c r="C90" s="2"/>
      <c r="D90" s="2"/>
      <c r="E90" s="2"/>
    </row>
    <row r="91" spans="1:5">
      <c r="A91" s="2"/>
      <c r="B91" s="2"/>
      <c r="C91" s="2"/>
      <c r="D91" s="2"/>
      <c r="E91" s="2"/>
    </row>
    <row r="92" spans="1:5">
      <c r="A92" s="2"/>
      <c r="B92" s="2"/>
      <c r="C92" s="2"/>
      <c r="D92" s="2"/>
      <c r="E92" s="2"/>
    </row>
    <row r="93" spans="1:5">
      <c r="A93" s="2"/>
      <c r="B93" s="2"/>
      <c r="C93" s="2"/>
      <c r="D93" s="2"/>
      <c r="E93" s="2"/>
    </row>
    <row r="94" spans="1:5">
      <c r="A94" s="2"/>
      <c r="B94" s="2"/>
      <c r="C94" s="2"/>
      <c r="D94" s="2"/>
      <c r="E94" s="2"/>
    </row>
    <row r="95" spans="1:5">
      <c r="A95" s="2"/>
      <c r="B95" s="2"/>
      <c r="C95" s="2"/>
      <c r="D95" s="2"/>
      <c r="E95" s="2"/>
    </row>
    <row r="96" spans="1:5">
      <c r="A96" s="2"/>
      <c r="B96" s="2"/>
      <c r="C96" s="2"/>
      <c r="D96" s="2"/>
      <c r="E96" s="2"/>
    </row>
    <row r="97" spans="1:5">
      <c r="A97" s="2"/>
      <c r="B97" s="2"/>
      <c r="C97" s="2"/>
      <c r="D97" s="2"/>
      <c r="E97" s="2"/>
    </row>
    <row r="98" spans="1:5">
      <c r="A98" s="2"/>
      <c r="B98" s="2"/>
      <c r="C98" s="2"/>
      <c r="D98" s="2"/>
      <c r="E98" s="2"/>
    </row>
    <row r="99" spans="1:5">
      <c r="A99" s="2"/>
      <c r="B99" s="2"/>
      <c r="C99" s="2"/>
      <c r="D99" s="2"/>
      <c r="E99" s="2"/>
    </row>
    <row r="100" spans="1:5">
      <c r="A100" s="2"/>
      <c r="B100" s="2"/>
      <c r="C100" s="2"/>
      <c r="D100" s="2"/>
      <c r="E100" s="2"/>
    </row>
    <row r="101" spans="1:5">
      <c r="A101" s="2"/>
      <c r="B101" s="2"/>
      <c r="C101" s="2"/>
      <c r="D101" s="2"/>
      <c r="E101" s="2"/>
    </row>
    <row r="102" spans="1:5">
      <c r="A102" s="2"/>
      <c r="B102" s="2"/>
      <c r="C102" s="2"/>
      <c r="D102" s="2"/>
      <c r="E102" s="2"/>
    </row>
    <row r="103" spans="1:5">
      <c r="A103" s="2"/>
      <c r="B103" s="2"/>
      <c r="C103" s="2"/>
      <c r="D103" s="2"/>
      <c r="E103" s="2"/>
    </row>
    <row r="104" spans="1:5">
      <c r="A104" s="2"/>
      <c r="B104" s="2"/>
      <c r="C104" s="2"/>
      <c r="D104" s="2"/>
      <c r="E104" s="2"/>
    </row>
    <row r="105" spans="1:5">
      <c r="A105" s="2"/>
      <c r="B105" s="2"/>
      <c r="C105" s="2"/>
      <c r="D105" s="2"/>
      <c r="E105" s="2"/>
    </row>
  </sheetData>
  <mergeCells count="5">
    <mergeCell ref="A5:E6"/>
    <mergeCell ref="B1:E1"/>
    <mergeCell ref="B2:E2"/>
    <mergeCell ref="B3:E3"/>
    <mergeCell ref="B4:E4"/>
  </mergeCells>
  <pageMargins left="0.7" right="0.7" top="0.75" bottom="0.75" header="0.3" footer="0.3"/>
  <pageSetup paperSize="9" scale="9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32"/>
  <sheetViews>
    <sheetView tabSelected="1" view="pageBreakPreview" topLeftCell="A2" zoomScale="60" zoomScaleNormal="100" workbookViewId="0">
      <selection activeCell="E2" sqref="E2:H2"/>
    </sheetView>
  </sheetViews>
  <sheetFormatPr defaultRowHeight="14.4"/>
  <cols>
    <col min="1" max="1" width="41.33203125" customWidth="1"/>
    <col min="2" max="2" width="5.33203125" customWidth="1"/>
    <col min="3" max="3" width="5.5546875" customWidth="1"/>
    <col min="4" max="4" width="7.6640625" customWidth="1"/>
    <col min="5" max="5" width="5.33203125" customWidth="1"/>
    <col min="6" max="6" width="6.109375" customWidth="1"/>
    <col min="7" max="7" width="11.88671875" customWidth="1"/>
    <col min="8" max="8" width="11.6640625" customWidth="1"/>
  </cols>
  <sheetData>
    <row r="1" spans="1:9">
      <c r="A1" s="22"/>
      <c r="B1" s="22"/>
      <c r="C1" s="22"/>
      <c r="D1" s="22"/>
      <c r="E1" s="22"/>
      <c r="F1" s="22"/>
      <c r="G1" s="22"/>
      <c r="H1" s="22"/>
      <c r="I1" s="22"/>
    </row>
    <row r="2" spans="1:9">
      <c r="A2" s="22"/>
      <c r="B2" s="22"/>
      <c r="C2" s="22"/>
      <c r="D2" s="22"/>
      <c r="E2" s="154" t="s">
        <v>420</v>
      </c>
      <c r="F2" s="154"/>
      <c r="G2" s="154"/>
      <c r="H2" s="154"/>
      <c r="I2" s="22"/>
    </row>
    <row r="3" spans="1:9">
      <c r="A3" s="22"/>
      <c r="B3" s="22"/>
      <c r="C3" s="154" t="s">
        <v>406</v>
      </c>
      <c r="D3" s="155"/>
      <c r="E3" s="155"/>
      <c r="F3" s="155"/>
      <c r="G3" s="155"/>
      <c r="H3" s="155"/>
      <c r="I3" s="22"/>
    </row>
    <row r="4" spans="1:9">
      <c r="A4" s="22"/>
      <c r="B4" s="154" t="s">
        <v>267</v>
      </c>
      <c r="C4" s="155"/>
      <c r="D4" s="155"/>
      <c r="E4" s="155"/>
      <c r="F4" s="155"/>
      <c r="G4" s="155"/>
      <c r="H4" s="155"/>
      <c r="I4" s="22"/>
    </row>
    <row r="5" spans="1:9">
      <c r="A5" s="22"/>
      <c r="B5" s="22"/>
      <c r="C5" s="22"/>
      <c r="D5" s="22"/>
      <c r="E5" s="154" t="s">
        <v>410</v>
      </c>
      <c r="F5" s="154"/>
      <c r="G5" s="154"/>
      <c r="H5" s="154"/>
      <c r="I5" s="22"/>
    </row>
    <row r="6" spans="1:9" ht="31.2" customHeight="1">
      <c r="A6" s="156" t="s">
        <v>404</v>
      </c>
      <c r="B6" s="156"/>
      <c r="C6" s="156"/>
      <c r="D6" s="156"/>
      <c r="E6" s="156"/>
      <c r="F6" s="156"/>
      <c r="G6" s="156"/>
      <c r="H6" s="156"/>
      <c r="I6" s="22"/>
    </row>
    <row r="7" spans="1:9">
      <c r="A7" s="22"/>
      <c r="B7" s="22"/>
      <c r="C7" s="22"/>
      <c r="D7" s="22"/>
      <c r="E7" s="22"/>
      <c r="F7" s="22"/>
      <c r="G7" s="22"/>
      <c r="H7" s="22"/>
      <c r="I7" s="22"/>
    </row>
    <row r="8" spans="1:9" ht="14.4" customHeight="1">
      <c r="A8" s="26" t="s">
        <v>53</v>
      </c>
      <c r="B8" s="26" t="s">
        <v>354</v>
      </c>
      <c r="C8" s="26" t="s">
        <v>270</v>
      </c>
      <c r="D8" s="26" t="s">
        <v>54</v>
      </c>
      <c r="E8" s="26" t="s">
        <v>271</v>
      </c>
      <c r="F8" s="26" t="s">
        <v>355</v>
      </c>
      <c r="G8" s="26" t="s">
        <v>366</v>
      </c>
      <c r="H8" s="143" t="s">
        <v>3</v>
      </c>
      <c r="I8" s="144" t="s">
        <v>396</v>
      </c>
    </row>
    <row r="9" spans="1:9" ht="14.4" customHeight="1">
      <c r="A9" s="27">
        <v>1</v>
      </c>
      <c r="B9" s="27">
        <v>2</v>
      </c>
      <c r="C9" s="27">
        <v>3</v>
      </c>
      <c r="D9" s="27">
        <v>4</v>
      </c>
      <c r="E9" s="27">
        <v>5</v>
      </c>
      <c r="F9" s="28">
        <v>6</v>
      </c>
      <c r="G9" s="28">
        <v>7</v>
      </c>
      <c r="H9" s="145">
        <v>8</v>
      </c>
      <c r="I9" s="144">
        <v>9</v>
      </c>
    </row>
    <row r="10" spans="1:9" ht="26.4" customHeight="1">
      <c r="A10" s="31" t="s">
        <v>367</v>
      </c>
      <c r="B10" s="37"/>
      <c r="C10" s="37"/>
      <c r="D10" s="37"/>
      <c r="E10" s="37"/>
      <c r="F10" s="37"/>
      <c r="G10" s="96">
        <f>G11+G62+G69+G81+G96+G156+G165+G170+G183</f>
        <v>14641740.810000002</v>
      </c>
      <c r="H10" s="96">
        <f>H11+H62+H69+H81+H96+H165+H170+H183</f>
        <v>13205970.41</v>
      </c>
      <c r="I10" s="23">
        <f>H10/G10*100</f>
        <v>90.19399114742285</v>
      </c>
    </row>
    <row r="11" spans="1:9">
      <c r="A11" s="108" t="s">
        <v>80</v>
      </c>
      <c r="B11" s="109" t="s">
        <v>52</v>
      </c>
      <c r="C11" s="110" t="s">
        <v>272</v>
      </c>
      <c r="D11" s="110"/>
      <c r="E11" s="110"/>
      <c r="F11" s="110"/>
      <c r="G11" s="111">
        <f>G12+G19+G46+G53</f>
        <v>4584440.6400000006</v>
      </c>
      <c r="H11" s="111">
        <f>H12+H19+H46+H53</f>
        <v>4258929.2300000004</v>
      </c>
      <c r="I11" s="112">
        <f t="shared" ref="I11:I78" si="0">H11/G11*100</f>
        <v>92.899648276392554</v>
      </c>
    </row>
    <row r="12" spans="1:9" ht="52.95" customHeight="1">
      <c r="A12" s="71" t="s">
        <v>273</v>
      </c>
      <c r="B12" s="78" t="s">
        <v>52</v>
      </c>
      <c r="C12" s="72" t="s">
        <v>84</v>
      </c>
      <c r="D12" s="72"/>
      <c r="E12" s="72"/>
      <c r="F12" s="72"/>
      <c r="G12" s="73">
        <v>126000</v>
      </c>
      <c r="H12" s="73">
        <f t="shared" ref="H12:H17" si="1">H13</f>
        <v>126000</v>
      </c>
      <c r="I12" s="65">
        <f t="shared" si="0"/>
        <v>100</v>
      </c>
    </row>
    <row r="13" spans="1:9" ht="45.6" customHeight="1">
      <c r="A13" s="33" t="s">
        <v>274</v>
      </c>
      <c r="B13" s="77" t="s">
        <v>52</v>
      </c>
      <c r="C13" s="40" t="s">
        <v>84</v>
      </c>
      <c r="D13" s="40" t="s">
        <v>275</v>
      </c>
      <c r="E13" s="40"/>
      <c r="F13" s="77"/>
      <c r="G13" s="74">
        <v>126000</v>
      </c>
      <c r="H13" s="74">
        <f t="shared" si="1"/>
        <v>126000</v>
      </c>
      <c r="I13" s="25">
        <f t="shared" si="0"/>
        <v>100</v>
      </c>
    </row>
    <row r="14" spans="1:9" ht="48" customHeight="1">
      <c r="A14" s="32" t="s">
        <v>276</v>
      </c>
      <c r="B14" s="76" t="s">
        <v>52</v>
      </c>
      <c r="C14" s="38" t="s">
        <v>84</v>
      </c>
      <c r="D14" s="38" t="s">
        <v>277</v>
      </c>
      <c r="E14" s="38"/>
      <c r="F14" s="76"/>
      <c r="G14" s="75">
        <v>126000</v>
      </c>
      <c r="H14" s="75">
        <f t="shared" si="1"/>
        <v>126000</v>
      </c>
      <c r="I14" s="24">
        <f t="shared" si="0"/>
        <v>100</v>
      </c>
    </row>
    <row r="15" spans="1:9" ht="29.4" customHeight="1">
      <c r="A15" s="32" t="s">
        <v>278</v>
      </c>
      <c r="B15" s="76" t="s">
        <v>52</v>
      </c>
      <c r="C15" s="38" t="s">
        <v>84</v>
      </c>
      <c r="D15" s="38" t="s">
        <v>279</v>
      </c>
      <c r="E15" s="38"/>
      <c r="F15" s="76"/>
      <c r="G15" s="75">
        <v>126000</v>
      </c>
      <c r="H15" s="75">
        <f t="shared" si="1"/>
        <v>126000</v>
      </c>
      <c r="I15" s="24">
        <f t="shared" si="0"/>
        <v>100</v>
      </c>
    </row>
    <row r="16" spans="1:9" ht="29.4" customHeight="1">
      <c r="A16" s="32" t="s">
        <v>280</v>
      </c>
      <c r="B16" s="76" t="s">
        <v>52</v>
      </c>
      <c r="C16" s="38" t="s">
        <v>84</v>
      </c>
      <c r="D16" s="38" t="s">
        <v>279</v>
      </c>
      <c r="E16" s="38">
        <v>100</v>
      </c>
      <c r="F16" s="76"/>
      <c r="G16" s="95">
        <v>126000</v>
      </c>
      <c r="H16" s="95">
        <f t="shared" si="1"/>
        <v>126000</v>
      </c>
      <c r="I16" s="24">
        <f t="shared" si="0"/>
        <v>100</v>
      </c>
    </row>
    <row r="17" spans="1:9" ht="24" customHeight="1">
      <c r="A17" s="33" t="s">
        <v>281</v>
      </c>
      <c r="B17" s="77" t="s">
        <v>52</v>
      </c>
      <c r="C17" s="40" t="s">
        <v>84</v>
      </c>
      <c r="D17" s="40" t="s">
        <v>279</v>
      </c>
      <c r="E17" s="40">
        <v>120</v>
      </c>
      <c r="F17" s="77"/>
      <c r="G17" s="74">
        <v>126000</v>
      </c>
      <c r="H17" s="74">
        <f t="shared" si="1"/>
        <v>126000</v>
      </c>
      <c r="I17" s="25">
        <f t="shared" si="0"/>
        <v>100</v>
      </c>
    </row>
    <row r="18" spans="1:9" ht="32.4" customHeight="1">
      <c r="A18" s="32" t="s">
        <v>278</v>
      </c>
      <c r="B18" s="76" t="s">
        <v>52</v>
      </c>
      <c r="C18" s="38" t="s">
        <v>84</v>
      </c>
      <c r="D18" s="38" t="s">
        <v>279</v>
      </c>
      <c r="E18" s="38">
        <v>123</v>
      </c>
      <c r="F18" s="76" t="s">
        <v>389</v>
      </c>
      <c r="G18" s="75">
        <v>126000</v>
      </c>
      <c r="H18" s="75">
        <v>126000</v>
      </c>
      <c r="I18" s="24">
        <f t="shared" si="0"/>
        <v>100</v>
      </c>
    </row>
    <row r="19" spans="1:9" ht="49.95" customHeight="1">
      <c r="A19" s="71" t="s">
        <v>282</v>
      </c>
      <c r="B19" s="78" t="s">
        <v>52</v>
      </c>
      <c r="C19" s="72" t="s">
        <v>283</v>
      </c>
      <c r="D19" s="72"/>
      <c r="E19" s="72"/>
      <c r="F19" s="78"/>
      <c r="G19" s="73">
        <f t="shared" ref="G19:H21" si="2">G20</f>
        <v>4093573.45</v>
      </c>
      <c r="H19" s="73">
        <f t="shared" si="2"/>
        <v>3782966.6100000003</v>
      </c>
      <c r="I19" s="66">
        <f t="shared" si="0"/>
        <v>92.412330112215287</v>
      </c>
    </row>
    <row r="20" spans="1:9" ht="37.200000000000003" customHeight="1">
      <c r="A20" s="32" t="s">
        <v>282</v>
      </c>
      <c r="B20" s="77" t="s">
        <v>52</v>
      </c>
      <c r="C20" s="38" t="s">
        <v>283</v>
      </c>
      <c r="D20" s="38" t="s">
        <v>284</v>
      </c>
      <c r="E20" s="38"/>
      <c r="F20" s="76"/>
      <c r="G20" s="95">
        <f t="shared" si="2"/>
        <v>4093573.45</v>
      </c>
      <c r="H20" s="95">
        <f t="shared" si="2"/>
        <v>3782966.6100000003</v>
      </c>
      <c r="I20" s="24">
        <f t="shared" si="0"/>
        <v>92.412330112215287</v>
      </c>
    </row>
    <row r="21" spans="1:9" ht="39" customHeight="1">
      <c r="A21" s="32" t="s">
        <v>274</v>
      </c>
      <c r="B21" s="76" t="s">
        <v>52</v>
      </c>
      <c r="C21" s="38" t="s">
        <v>283</v>
      </c>
      <c r="D21" s="38" t="s">
        <v>284</v>
      </c>
      <c r="E21" s="38"/>
      <c r="F21" s="76"/>
      <c r="G21" s="95">
        <f t="shared" si="2"/>
        <v>4093573.45</v>
      </c>
      <c r="H21" s="95">
        <f t="shared" si="2"/>
        <v>3782966.6100000003</v>
      </c>
      <c r="I21" s="24">
        <f t="shared" si="0"/>
        <v>92.412330112215287</v>
      </c>
    </row>
    <row r="22" spans="1:9" ht="46.2" customHeight="1">
      <c r="A22" s="32" t="s">
        <v>276</v>
      </c>
      <c r="B22" s="76" t="s">
        <v>52</v>
      </c>
      <c r="C22" s="38" t="s">
        <v>283</v>
      </c>
      <c r="D22" s="38" t="s">
        <v>277</v>
      </c>
      <c r="E22" s="38"/>
      <c r="F22" s="76"/>
      <c r="G22" s="95">
        <f>G23+G41</f>
        <v>4093573.45</v>
      </c>
      <c r="H22" s="95">
        <f>H23+H41</f>
        <v>3782966.6100000003</v>
      </c>
      <c r="I22" s="24">
        <f t="shared" si="0"/>
        <v>92.412330112215287</v>
      </c>
    </row>
    <row r="23" spans="1:9" ht="25.95" customHeight="1">
      <c r="A23" s="32" t="s">
        <v>285</v>
      </c>
      <c r="B23" s="76" t="s">
        <v>52</v>
      </c>
      <c r="C23" s="38" t="s">
        <v>283</v>
      </c>
      <c r="D23" s="38" t="s">
        <v>55</v>
      </c>
      <c r="E23" s="38"/>
      <c r="F23" s="76"/>
      <c r="G23" s="75">
        <f>G24+G32+G39</f>
        <v>2986167.45</v>
      </c>
      <c r="H23" s="75">
        <f>H24+H32+H39</f>
        <v>2682402.91</v>
      </c>
      <c r="I23" s="24">
        <f t="shared" si="0"/>
        <v>89.82761197802219</v>
      </c>
    </row>
    <row r="24" spans="1:9" ht="69.599999999999994" customHeight="1">
      <c r="A24" s="86" t="s">
        <v>286</v>
      </c>
      <c r="B24" s="107" t="s">
        <v>52</v>
      </c>
      <c r="C24" s="88" t="s">
        <v>283</v>
      </c>
      <c r="D24" s="88" t="s">
        <v>55</v>
      </c>
      <c r="E24" s="88">
        <v>100</v>
      </c>
      <c r="F24" s="87"/>
      <c r="G24" s="89">
        <f>G25</f>
        <v>1801596</v>
      </c>
      <c r="H24" s="89">
        <f>H25</f>
        <v>1775560.3</v>
      </c>
      <c r="I24" s="47">
        <f t="shared" si="0"/>
        <v>98.55485358537652</v>
      </c>
    </row>
    <row r="25" spans="1:9" ht="27.6" customHeight="1">
      <c r="A25" s="32" t="s">
        <v>287</v>
      </c>
      <c r="B25" s="76" t="s">
        <v>52</v>
      </c>
      <c r="C25" s="38" t="s">
        <v>283</v>
      </c>
      <c r="D25" s="38" t="s">
        <v>55</v>
      </c>
      <c r="E25" s="38">
        <v>120</v>
      </c>
      <c r="F25" s="76"/>
      <c r="G25" s="75">
        <f>G26+G27</f>
        <v>1801596</v>
      </c>
      <c r="H25" s="75">
        <f>H26+H27</f>
        <v>1775560.3</v>
      </c>
      <c r="I25" s="24">
        <f t="shared" si="0"/>
        <v>98.55485358537652</v>
      </c>
    </row>
    <row r="26" spans="1:9" ht="30" customHeight="1">
      <c r="A26" s="32" t="s">
        <v>288</v>
      </c>
      <c r="B26" s="76" t="s">
        <v>52</v>
      </c>
      <c r="C26" s="38" t="s">
        <v>283</v>
      </c>
      <c r="D26" s="38" t="s">
        <v>55</v>
      </c>
      <c r="E26" s="38">
        <v>121</v>
      </c>
      <c r="F26" s="76"/>
      <c r="G26" s="95">
        <f>G28+G30</f>
        <v>1383560</v>
      </c>
      <c r="H26" s="95">
        <f>H28+H30</f>
        <v>1381816.96</v>
      </c>
      <c r="I26" s="24">
        <f t="shared" si="0"/>
        <v>99.874017751308216</v>
      </c>
    </row>
    <row r="27" spans="1:9" ht="25.2" customHeight="1">
      <c r="A27" s="32" t="s">
        <v>289</v>
      </c>
      <c r="B27" s="77" t="s">
        <v>52</v>
      </c>
      <c r="C27" s="38" t="s">
        <v>283</v>
      </c>
      <c r="D27" s="38" t="s">
        <v>55</v>
      </c>
      <c r="E27" s="38">
        <v>129</v>
      </c>
      <c r="F27" s="76"/>
      <c r="G27" s="75">
        <f>G29+G31</f>
        <v>418036</v>
      </c>
      <c r="H27" s="75">
        <v>393743.34</v>
      </c>
      <c r="I27" s="24">
        <f t="shared" si="0"/>
        <v>94.188859332689063</v>
      </c>
    </row>
    <row r="28" spans="1:9" ht="26.4" customHeight="1">
      <c r="A28" s="32" t="s">
        <v>288</v>
      </c>
      <c r="B28" s="76" t="s">
        <v>52</v>
      </c>
      <c r="C28" s="38" t="s">
        <v>283</v>
      </c>
      <c r="D28" s="38" t="s">
        <v>56</v>
      </c>
      <c r="E28" s="38">
        <v>121</v>
      </c>
      <c r="F28" s="76" t="s">
        <v>389</v>
      </c>
      <c r="G28" s="75">
        <v>291066</v>
      </c>
      <c r="H28" s="75">
        <v>291066</v>
      </c>
      <c r="I28" s="24">
        <f t="shared" si="0"/>
        <v>100</v>
      </c>
    </row>
    <row r="29" spans="1:9" ht="28.95" customHeight="1">
      <c r="A29" s="32" t="s">
        <v>289</v>
      </c>
      <c r="B29" s="76" t="s">
        <v>52</v>
      </c>
      <c r="C29" s="38" t="s">
        <v>283</v>
      </c>
      <c r="D29" s="38" t="s">
        <v>56</v>
      </c>
      <c r="E29" s="38">
        <v>129</v>
      </c>
      <c r="F29" s="76" t="s">
        <v>389</v>
      </c>
      <c r="G29" s="95">
        <v>88102</v>
      </c>
      <c r="H29" s="95">
        <v>85663.79</v>
      </c>
      <c r="I29" s="24">
        <f t="shared" si="0"/>
        <v>97.232514585366957</v>
      </c>
    </row>
    <row r="30" spans="1:9" ht="27" customHeight="1">
      <c r="A30" s="32" t="s">
        <v>288</v>
      </c>
      <c r="B30" s="76" t="s">
        <v>52</v>
      </c>
      <c r="C30" s="38" t="s">
        <v>283</v>
      </c>
      <c r="D30" s="38" t="s">
        <v>57</v>
      </c>
      <c r="E30" s="38">
        <v>121</v>
      </c>
      <c r="F30" s="76" t="s">
        <v>389</v>
      </c>
      <c r="G30" s="75">
        <v>1092494</v>
      </c>
      <c r="H30" s="75">
        <v>1090750.96</v>
      </c>
      <c r="I30" s="24">
        <f t="shared" si="0"/>
        <v>99.840453128346695</v>
      </c>
    </row>
    <row r="31" spans="1:9" ht="22.95" customHeight="1">
      <c r="A31" s="32" t="s">
        <v>289</v>
      </c>
      <c r="B31" s="77" t="s">
        <v>52</v>
      </c>
      <c r="C31" s="38" t="s">
        <v>283</v>
      </c>
      <c r="D31" s="38" t="s">
        <v>57</v>
      </c>
      <c r="E31" s="38">
        <v>129</v>
      </c>
      <c r="F31" s="76" t="s">
        <v>389</v>
      </c>
      <c r="G31" s="95">
        <v>329934</v>
      </c>
      <c r="H31" s="95">
        <v>308079.55</v>
      </c>
      <c r="I31" s="24">
        <f t="shared" si="0"/>
        <v>93.376114616862765</v>
      </c>
    </row>
    <row r="32" spans="1:9" ht="29.4" customHeight="1">
      <c r="A32" s="86" t="s">
        <v>280</v>
      </c>
      <c r="B32" s="87" t="s">
        <v>52</v>
      </c>
      <c r="C32" s="88" t="s">
        <v>283</v>
      </c>
      <c r="D32" s="88" t="s">
        <v>55</v>
      </c>
      <c r="E32" s="88">
        <v>200</v>
      </c>
      <c r="F32" s="87"/>
      <c r="G32" s="93">
        <f>G33</f>
        <v>1178790.45</v>
      </c>
      <c r="H32" s="93">
        <f>H33</f>
        <v>901261.61</v>
      </c>
      <c r="I32" s="47">
        <f t="shared" si="0"/>
        <v>76.456473667563216</v>
      </c>
    </row>
    <row r="33" spans="1:9" ht="24" customHeight="1">
      <c r="A33" s="103" t="s">
        <v>290</v>
      </c>
      <c r="B33" s="104" t="s">
        <v>52</v>
      </c>
      <c r="C33" s="105" t="s">
        <v>283</v>
      </c>
      <c r="D33" s="105" t="s">
        <v>55</v>
      </c>
      <c r="E33" s="105">
        <v>240</v>
      </c>
      <c r="F33" s="104"/>
      <c r="G33" s="75">
        <f>G34+G38</f>
        <v>1178790.45</v>
      </c>
      <c r="H33" s="75">
        <f>H34+H38</f>
        <v>901261.61</v>
      </c>
      <c r="I33" s="52">
        <f t="shared" si="0"/>
        <v>76.456473667563216</v>
      </c>
    </row>
    <row r="34" spans="1:9" ht="26.4" customHeight="1">
      <c r="A34" s="32" t="s">
        <v>290</v>
      </c>
      <c r="B34" s="77" t="s">
        <v>52</v>
      </c>
      <c r="C34" s="38" t="s">
        <v>283</v>
      </c>
      <c r="D34" s="38" t="s">
        <v>55</v>
      </c>
      <c r="E34" s="38">
        <v>244</v>
      </c>
      <c r="F34" s="76"/>
      <c r="G34" s="95">
        <f>G35+G36+G37</f>
        <v>1052715.28</v>
      </c>
      <c r="H34" s="95">
        <f>H35+H36+H37</f>
        <v>775186.44</v>
      </c>
      <c r="I34" s="24">
        <f t="shared" si="0"/>
        <v>73.6368564917192</v>
      </c>
    </row>
    <row r="35" spans="1:9" ht="29.4" customHeight="1">
      <c r="A35" s="32" t="s">
        <v>291</v>
      </c>
      <c r="B35" s="76" t="s">
        <v>52</v>
      </c>
      <c r="C35" s="38" t="s">
        <v>283</v>
      </c>
      <c r="D35" s="38" t="s">
        <v>55</v>
      </c>
      <c r="E35" s="38">
        <v>244</v>
      </c>
      <c r="F35" s="76" t="s">
        <v>389</v>
      </c>
      <c r="G35" s="75">
        <v>1035715.28</v>
      </c>
      <c r="H35" s="75">
        <v>766983.44</v>
      </c>
      <c r="I35" s="24">
        <f t="shared" si="0"/>
        <v>74.053502425879046</v>
      </c>
    </row>
    <row r="36" spans="1:9" ht="24" customHeight="1">
      <c r="A36" s="32" t="s">
        <v>292</v>
      </c>
      <c r="B36" s="76" t="s">
        <v>52</v>
      </c>
      <c r="C36" s="38" t="s">
        <v>283</v>
      </c>
      <c r="D36" s="38" t="s">
        <v>55</v>
      </c>
      <c r="E36" s="38">
        <v>244</v>
      </c>
      <c r="F36" s="76" t="s">
        <v>392</v>
      </c>
      <c r="G36" s="95">
        <v>7000</v>
      </c>
      <c r="H36" s="95">
        <v>7000</v>
      </c>
      <c r="I36" s="24">
        <f t="shared" si="0"/>
        <v>100</v>
      </c>
    </row>
    <row r="37" spans="1:9" ht="26.4" customHeight="1">
      <c r="A37" s="32" t="s">
        <v>293</v>
      </c>
      <c r="B37" s="76" t="s">
        <v>52</v>
      </c>
      <c r="C37" s="38" t="s">
        <v>283</v>
      </c>
      <c r="D37" s="38" t="s">
        <v>55</v>
      </c>
      <c r="E37" s="38">
        <v>244</v>
      </c>
      <c r="F37" s="76" t="s">
        <v>395</v>
      </c>
      <c r="G37" s="75">
        <v>10000</v>
      </c>
      <c r="H37" s="75">
        <v>1203</v>
      </c>
      <c r="I37" s="24">
        <f t="shared" si="0"/>
        <v>12.030000000000001</v>
      </c>
    </row>
    <row r="38" spans="1:9" ht="24" customHeight="1">
      <c r="A38" s="32" t="s">
        <v>294</v>
      </c>
      <c r="B38" s="77" t="s">
        <v>52</v>
      </c>
      <c r="C38" s="38" t="s">
        <v>283</v>
      </c>
      <c r="D38" s="38" t="s">
        <v>55</v>
      </c>
      <c r="E38" s="38">
        <v>247</v>
      </c>
      <c r="F38" s="76" t="s">
        <v>389</v>
      </c>
      <c r="G38" s="75">
        <v>126075.17</v>
      </c>
      <c r="H38" s="75">
        <f>G38</f>
        <v>126075.17</v>
      </c>
      <c r="I38" s="24">
        <f t="shared" si="0"/>
        <v>100</v>
      </c>
    </row>
    <row r="39" spans="1:9" ht="21" customHeight="1">
      <c r="A39" s="32" t="s">
        <v>295</v>
      </c>
      <c r="B39" s="76" t="s">
        <v>52</v>
      </c>
      <c r="C39" s="38" t="s">
        <v>283</v>
      </c>
      <c r="D39" s="38" t="s">
        <v>55</v>
      </c>
      <c r="E39" s="38">
        <v>800</v>
      </c>
      <c r="F39" s="76"/>
      <c r="G39" s="95">
        <f>G40</f>
        <v>5781</v>
      </c>
      <c r="H39" s="95">
        <f>H40</f>
        <v>5581</v>
      </c>
      <c r="I39" s="24">
        <f t="shared" si="0"/>
        <v>96.540390935824249</v>
      </c>
    </row>
    <row r="40" spans="1:9" ht="27.6" customHeight="1">
      <c r="A40" s="32" t="s">
        <v>295</v>
      </c>
      <c r="B40" s="76" t="s">
        <v>52</v>
      </c>
      <c r="C40" s="38" t="s">
        <v>283</v>
      </c>
      <c r="D40" s="38" t="s">
        <v>55</v>
      </c>
      <c r="E40" s="38">
        <v>853</v>
      </c>
      <c r="F40" s="76" t="s">
        <v>389</v>
      </c>
      <c r="G40" s="75">
        <v>5781</v>
      </c>
      <c r="H40" s="75">
        <v>5581</v>
      </c>
      <c r="I40" s="24">
        <f t="shared" si="0"/>
        <v>96.540390935824249</v>
      </c>
    </row>
    <row r="41" spans="1:9" ht="44.4" customHeight="1">
      <c r="A41" s="86" t="s">
        <v>296</v>
      </c>
      <c r="B41" s="107" t="s">
        <v>52</v>
      </c>
      <c r="C41" s="88" t="s">
        <v>283</v>
      </c>
      <c r="D41" s="88" t="s">
        <v>58</v>
      </c>
      <c r="E41" s="88"/>
      <c r="F41" s="87"/>
      <c r="G41" s="89">
        <f>G42</f>
        <v>1107406</v>
      </c>
      <c r="H41" s="89">
        <f>H42</f>
        <v>1100563.7</v>
      </c>
      <c r="I41" s="47">
        <f t="shared" si="0"/>
        <v>99.382132659566594</v>
      </c>
    </row>
    <row r="42" spans="1:9" ht="36" customHeight="1">
      <c r="A42" s="33" t="s">
        <v>286</v>
      </c>
      <c r="B42" s="76" t="s">
        <v>52</v>
      </c>
      <c r="C42" s="40" t="s">
        <v>283</v>
      </c>
      <c r="D42" s="40" t="s">
        <v>58</v>
      </c>
      <c r="E42" s="40">
        <v>100</v>
      </c>
      <c r="F42" s="77"/>
      <c r="G42" s="74">
        <f>G43</f>
        <v>1107406</v>
      </c>
      <c r="H42" s="74">
        <f>H43</f>
        <v>1100563.7</v>
      </c>
      <c r="I42" s="25">
        <f t="shared" si="0"/>
        <v>99.382132659566594</v>
      </c>
    </row>
    <row r="43" spans="1:9" ht="27" customHeight="1">
      <c r="A43" s="32" t="s">
        <v>287</v>
      </c>
      <c r="B43" s="76" t="s">
        <v>52</v>
      </c>
      <c r="C43" s="38" t="s">
        <v>283</v>
      </c>
      <c r="D43" s="38" t="s">
        <v>58</v>
      </c>
      <c r="E43" s="38">
        <v>120</v>
      </c>
      <c r="F43" s="76"/>
      <c r="G43" s="75">
        <f>G44+G45</f>
        <v>1107406</v>
      </c>
      <c r="H43" s="75">
        <f>H44+H45</f>
        <v>1100563.7</v>
      </c>
      <c r="I43" s="24">
        <f t="shared" si="0"/>
        <v>99.382132659566594</v>
      </c>
    </row>
    <row r="44" spans="1:9" ht="24.6" customHeight="1">
      <c r="A44" s="32" t="s">
        <v>297</v>
      </c>
      <c r="B44" s="76" t="s">
        <v>52</v>
      </c>
      <c r="C44" s="38" t="s">
        <v>283</v>
      </c>
      <c r="D44" s="38" t="s">
        <v>58</v>
      </c>
      <c r="E44" s="38">
        <v>121</v>
      </c>
      <c r="F44" s="76" t="s">
        <v>389</v>
      </c>
      <c r="G44" s="75">
        <v>850695</v>
      </c>
      <c r="H44" s="75">
        <v>850693.4</v>
      </c>
      <c r="I44" s="24">
        <f t="shared" si="0"/>
        <v>99.999811918490181</v>
      </c>
    </row>
    <row r="45" spans="1:9" ht="30.6" customHeight="1">
      <c r="A45" s="32" t="s">
        <v>289</v>
      </c>
      <c r="B45" s="77" t="s">
        <v>52</v>
      </c>
      <c r="C45" s="38" t="s">
        <v>283</v>
      </c>
      <c r="D45" s="38" t="s">
        <v>58</v>
      </c>
      <c r="E45" s="38">
        <v>129</v>
      </c>
      <c r="F45" s="76" t="s">
        <v>389</v>
      </c>
      <c r="G45" s="95">
        <v>256711</v>
      </c>
      <c r="H45" s="95">
        <v>249870.3</v>
      </c>
      <c r="I45" s="24">
        <f t="shared" si="0"/>
        <v>97.33525248236343</v>
      </c>
    </row>
    <row r="46" spans="1:9" ht="34.950000000000003" customHeight="1">
      <c r="A46" s="130" t="s">
        <v>298</v>
      </c>
      <c r="B46" s="78" t="s">
        <v>52</v>
      </c>
      <c r="C46" s="131" t="s">
        <v>299</v>
      </c>
      <c r="D46" s="131"/>
      <c r="E46" s="131"/>
      <c r="F46" s="106"/>
      <c r="G46" s="132">
        <v>7625</v>
      </c>
      <c r="H46" s="132">
        <v>0</v>
      </c>
      <c r="I46" s="133">
        <f t="shared" si="0"/>
        <v>0</v>
      </c>
    </row>
    <row r="47" spans="1:9" ht="46.95" customHeight="1">
      <c r="A47" s="32" t="s">
        <v>274</v>
      </c>
      <c r="B47" s="76" t="s">
        <v>52</v>
      </c>
      <c r="C47" s="38" t="s">
        <v>299</v>
      </c>
      <c r="D47" s="38" t="s">
        <v>300</v>
      </c>
      <c r="E47" s="38"/>
      <c r="F47" s="76"/>
      <c r="G47" s="75">
        <v>7625</v>
      </c>
      <c r="H47" s="75">
        <v>0</v>
      </c>
      <c r="I47" s="24">
        <f t="shared" si="0"/>
        <v>0</v>
      </c>
    </row>
    <row r="48" spans="1:9" ht="51" customHeight="1">
      <c r="A48" s="32" t="s">
        <v>276</v>
      </c>
      <c r="B48" s="77" t="s">
        <v>52</v>
      </c>
      <c r="C48" s="38" t="s">
        <v>299</v>
      </c>
      <c r="D48" s="38" t="s">
        <v>277</v>
      </c>
      <c r="E48" s="38"/>
      <c r="F48" s="76"/>
      <c r="G48" s="75">
        <v>7625</v>
      </c>
      <c r="H48" s="75">
        <v>0</v>
      </c>
      <c r="I48" s="24">
        <f t="shared" si="0"/>
        <v>0</v>
      </c>
    </row>
    <row r="49" spans="1:9" ht="24.6" customHeight="1">
      <c r="A49" s="32" t="s">
        <v>301</v>
      </c>
      <c r="B49" s="76" t="s">
        <v>52</v>
      </c>
      <c r="C49" s="38" t="s">
        <v>299</v>
      </c>
      <c r="D49" s="38" t="s">
        <v>59</v>
      </c>
      <c r="E49" s="38"/>
      <c r="F49" s="76"/>
      <c r="G49" s="95">
        <v>7625</v>
      </c>
      <c r="H49" s="95">
        <v>0</v>
      </c>
      <c r="I49" s="24">
        <f t="shared" si="0"/>
        <v>0</v>
      </c>
    </row>
    <row r="50" spans="1:9" ht="30" customHeight="1">
      <c r="A50" s="32" t="s">
        <v>302</v>
      </c>
      <c r="B50" s="76" t="s">
        <v>52</v>
      </c>
      <c r="C50" s="38" t="s">
        <v>299</v>
      </c>
      <c r="D50" s="38" t="s">
        <v>59</v>
      </c>
      <c r="E50" s="38">
        <v>800</v>
      </c>
      <c r="F50" s="76"/>
      <c r="G50" s="95">
        <v>7625</v>
      </c>
      <c r="H50" s="95">
        <v>0</v>
      </c>
      <c r="I50" s="24">
        <f t="shared" si="0"/>
        <v>0</v>
      </c>
    </row>
    <row r="51" spans="1:9" ht="27.6" customHeight="1">
      <c r="A51" s="32" t="s">
        <v>298</v>
      </c>
      <c r="B51" s="76" t="s">
        <v>52</v>
      </c>
      <c r="C51" s="38" t="s">
        <v>299</v>
      </c>
      <c r="D51" s="38" t="s">
        <v>59</v>
      </c>
      <c r="E51" s="38">
        <v>870</v>
      </c>
      <c r="F51" s="76"/>
      <c r="G51" s="75">
        <v>7625</v>
      </c>
      <c r="H51" s="75">
        <v>0</v>
      </c>
      <c r="I51" s="24">
        <f t="shared" si="0"/>
        <v>0</v>
      </c>
    </row>
    <row r="52" spans="1:9" ht="31.2" customHeight="1">
      <c r="A52" s="32" t="s">
        <v>303</v>
      </c>
      <c r="B52" s="77" t="s">
        <v>52</v>
      </c>
      <c r="C52" s="38" t="s">
        <v>299</v>
      </c>
      <c r="D52" s="38" t="s">
        <v>59</v>
      </c>
      <c r="E52" s="38">
        <v>870</v>
      </c>
      <c r="F52" s="76" t="s">
        <v>389</v>
      </c>
      <c r="G52" s="95">
        <v>7625</v>
      </c>
      <c r="H52" s="95">
        <v>0</v>
      </c>
      <c r="I52" s="24">
        <f t="shared" si="0"/>
        <v>0</v>
      </c>
    </row>
    <row r="53" spans="1:9">
      <c r="A53" s="90" t="s">
        <v>89</v>
      </c>
      <c r="B53" s="101" t="s">
        <v>52</v>
      </c>
      <c r="C53" s="91" t="s">
        <v>88</v>
      </c>
      <c r="D53" s="91"/>
      <c r="E53" s="91"/>
      <c r="F53" s="101"/>
      <c r="G53" s="92">
        <f>G54</f>
        <v>357242.19</v>
      </c>
      <c r="H53" s="92">
        <f>H54</f>
        <v>349962.62</v>
      </c>
      <c r="I53" s="65">
        <f t="shared" si="0"/>
        <v>97.962287153149518</v>
      </c>
    </row>
    <row r="54" spans="1:9" ht="30" customHeight="1">
      <c r="A54" s="86" t="s">
        <v>304</v>
      </c>
      <c r="B54" s="87" t="s">
        <v>52</v>
      </c>
      <c r="C54" s="88" t="s">
        <v>88</v>
      </c>
      <c r="D54" s="88" t="s">
        <v>60</v>
      </c>
      <c r="E54" s="88"/>
      <c r="F54" s="87"/>
      <c r="G54" s="89">
        <f>G55</f>
        <v>357242.19</v>
      </c>
      <c r="H54" s="89">
        <f>H55</f>
        <v>349962.62</v>
      </c>
      <c r="I54" s="47">
        <f t="shared" si="0"/>
        <v>97.962287153149518</v>
      </c>
    </row>
    <row r="55" spans="1:9" ht="28.2" customHeight="1">
      <c r="A55" s="32" t="s">
        <v>290</v>
      </c>
      <c r="B55" s="77" t="s">
        <v>52</v>
      </c>
      <c r="C55" s="38" t="s">
        <v>88</v>
      </c>
      <c r="D55" s="38" t="s">
        <v>60</v>
      </c>
      <c r="E55" s="38"/>
      <c r="F55" s="76"/>
      <c r="G55" s="95">
        <f>G56+G60</f>
        <v>357242.19</v>
      </c>
      <c r="H55" s="95">
        <f>H56+H60</f>
        <v>349962.62</v>
      </c>
      <c r="I55" s="24">
        <f t="shared" si="0"/>
        <v>97.962287153149518</v>
      </c>
    </row>
    <row r="56" spans="1:9" ht="30.6" customHeight="1">
      <c r="A56" s="32" t="s">
        <v>305</v>
      </c>
      <c r="B56" s="76" t="s">
        <v>52</v>
      </c>
      <c r="C56" s="38" t="s">
        <v>88</v>
      </c>
      <c r="D56" s="38" t="s">
        <v>60</v>
      </c>
      <c r="E56" s="38">
        <v>200</v>
      </c>
      <c r="F56" s="76"/>
      <c r="G56" s="75">
        <f>G57+G58+G59</f>
        <v>355654.19</v>
      </c>
      <c r="H56" s="75">
        <f>H57+H58+H59</f>
        <v>348374.62</v>
      </c>
      <c r="I56" s="24">
        <f t="shared" si="0"/>
        <v>97.953188742131786</v>
      </c>
    </row>
    <row r="57" spans="1:9" ht="25.2" customHeight="1">
      <c r="A57" s="32" t="s">
        <v>306</v>
      </c>
      <c r="B57" s="76" t="s">
        <v>52</v>
      </c>
      <c r="C57" s="38" t="s">
        <v>88</v>
      </c>
      <c r="D57" s="38" t="s">
        <v>60</v>
      </c>
      <c r="E57" s="38">
        <v>244</v>
      </c>
      <c r="F57" s="76" t="s">
        <v>389</v>
      </c>
      <c r="G57" s="75">
        <v>328324</v>
      </c>
      <c r="H57" s="75">
        <v>327658.77</v>
      </c>
      <c r="I57" s="24">
        <f t="shared" si="0"/>
        <v>99.797386118590182</v>
      </c>
    </row>
    <row r="58" spans="1:9" ht="24.6" customHeight="1">
      <c r="A58" s="32" t="s">
        <v>293</v>
      </c>
      <c r="B58" s="77" t="s">
        <v>52</v>
      </c>
      <c r="C58" s="38" t="s">
        <v>88</v>
      </c>
      <c r="D58" s="38" t="s">
        <v>60</v>
      </c>
      <c r="E58" s="38">
        <v>244</v>
      </c>
      <c r="F58" s="76" t="s">
        <v>395</v>
      </c>
      <c r="G58" s="95">
        <v>2000</v>
      </c>
      <c r="H58" s="95">
        <v>200.5</v>
      </c>
      <c r="I58" s="24">
        <f t="shared" si="0"/>
        <v>10.025</v>
      </c>
    </row>
    <row r="59" spans="1:9" ht="23.4" customHeight="1">
      <c r="A59" s="32" t="s">
        <v>293</v>
      </c>
      <c r="B59" s="76" t="s">
        <v>52</v>
      </c>
      <c r="C59" s="38" t="s">
        <v>88</v>
      </c>
      <c r="D59" s="38" t="s">
        <v>60</v>
      </c>
      <c r="E59" s="38">
        <v>247</v>
      </c>
      <c r="F59" s="76" t="s">
        <v>389</v>
      </c>
      <c r="G59" s="75">
        <v>25330.19</v>
      </c>
      <c r="H59" s="75">
        <v>20515.349999999999</v>
      </c>
      <c r="I59" s="24">
        <f t="shared" si="0"/>
        <v>80.991694100991737</v>
      </c>
    </row>
    <row r="60" spans="1:9" ht="24" customHeight="1">
      <c r="A60" s="32" t="s">
        <v>295</v>
      </c>
      <c r="B60" s="76" t="s">
        <v>52</v>
      </c>
      <c r="C60" s="38" t="s">
        <v>88</v>
      </c>
      <c r="D60" s="38" t="s">
        <v>60</v>
      </c>
      <c r="E60" s="38">
        <v>850</v>
      </c>
      <c r="F60" s="76"/>
      <c r="G60" s="95">
        <f>G61</f>
        <v>1588</v>
      </c>
      <c r="H60" s="95">
        <f>H61</f>
        <v>1588</v>
      </c>
      <c r="I60" s="24">
        <f t="shared" si="0"/>
        <v>100</v>
      </c>
    </row>
    <row r="61" spans="1:9" ht="22.2" customHeight="1">
      <c r="A61" s="32" t="s">
        <v>295</v>
      </c>
      <c r="B61" s="77" t="s">
        <v>52</v>
      </c>
      <c r="C61" s="38" t="s">
        <v>88</v>
      </c>
      <c r="D61" s="38" t="s">
        <v>60</v>
      </c>
      <c r="E61" s="38">
        <v>853</v>
      </c>
      <c r="F61" s="76" t="s">
        <v>389</v>
      </c>
      <c r="G61" s="75">
        <v>1588</v>
      </c>
      <c r="H61" s="75">
        <v>1588</v>
      </c>
      <c r="I61" s="24">
        <f t="shared" si="0"/>
        <v>100</v>
      </c>
    </row>
    <row r="62" spans="1:9">
      <c r="A62" s="141" t="s">
        <v>90</v>
      </c>
      <c r="B62" s="109" t="s">
        <v>52</v>
      </c>
      <c r="C62" s="119" t="s">
        <v>307</v>
      </c>
      <c r="D62" s="119"/>
      <c r="E62" s="119"/>
      <c r="F62" s="118"/>
      <c r="G62" s="120">
        <v>36100</v>
      </c>
      <c r="H62" s="120">
        <f>H63</f>
        <v>36100</v>
      </c>
      <c r="I62" s="121">
        <f>G62/H62*100</f>
        <v>100</v>
      </c>
    </row>
    <row r="63" spans="1:9" ht="35.4" customHeight="1">
      <c r="A63" s="86" t="s">
        <v>308</v>
      </c>
      <c r="B63" s="87" t="s">
        <v>52</v>
      </c>
      <c r="C63" s="88" t="s">
        <v>91</v>
      </c>
      <c r="D63" s="88" t="s">
        <v>309</v>
      </c>
      <c r="E63" s="88"/>
      <c r="F63" s="87"/>
      <c r="G63" s="93">
        <v>36100</v>
      </c>
      <c r="H63" s="93">
        <f>H64</f>
        <v>36100</v>
      </c>
      <c r="I63" s="47">
        <f t="shared" si="0"/>
        <v>100</v>
      </c>
    </row>
    <row r="64" spans="1:9" ht="34.200000000000003" customHeight="1">
      <c r="A64" s="32" t="s">
        <v>310</v>
      </c>
      <c r="B64" s="76" t="s">
        <v>52</v>
      </c>
      <c r="C64" s="38" t="s">
        <v>91</v>
      </c>
      <c r="D64" s="38" t="s">
        <v>61</v>
      </c>
      <c r="E64" s="38"/>
      <c r="F64" s="76"/>
      <c r="G64" s="75">
        <v>36100</v>
      </c>
      <c r="H64" s="75">
        <f>H65</f>
        <v>36100</v>
      </c>
      <c r="I64" s="24">
        <f t="shared" si="0"/>
        <v>100</v>
      </c>
    </row>
    <row r="65" spans="1:9" ht="47.4" customHeight="1">
      <c r="A65" s="32" t="s">
        <v>311</v>
      </c>
      <c r="B65" s="77" t="s">
        <v>52</v>
      </c>
      <c r="C65" s="38" t="s">
        <v>91</v>
      </c>
      <c r="D65" s="38" t="s">
        <v>61</v>
      </c>
      <c r="E65" s="38">
        <v>100</v>
      </c>
      <c r="F65" s="76"/>
      <c r="G65" s="95">
        <v>36100</v>
      </c>
      <c r="H65" s="95">
        <f>H66</f>
        <v>36100</v>
      </c>
      <c r="I65" s="24">
        <f t="shared" si="0"/>
        <v>100</v>
      </c>
    </row>
    <row r="66" spans="1:9" ht="22.95" customHeight="1">
      <c r="A66" s="30" t="s">
        <v>287</v>
      </c>
      <c r="B66" s="76" t="s">
        <v>52</v>
      </c>
      <c r="C66" s="40" t="s">
        <v>91</v>
      </c>
      <c r="D66" s="40" t="s">
        <v>61</v>
      </c>
      <c r="E66" s="40">
        <v>120</v>
      </c>
      <c r="F66" s="77"/>
      <c r="G66" s="135">
        <v>36100</v>
      </c>
      <c r="H66" s="135">
        <f>H67+H68</f>
        <v>36100</v>
      </c>
      <c r="I66" s="25">
        <f t="shared" si="0"/>
        <v>100</v>
      </c>
    </row>
    <row r="67" spans="1:9" ht="14.4" customHeight="1">
      <c r="A67" s="32" t="s">
        <v>288</v>
      </c>
      <c r="B67" s="76" t="s">
        <v>52</v>
      </c>
      <c r="C67" s="38" t="s">
        <v>91</v>
      </c>
      <c r="D67" s="38" t="s">
        <v>61</v>
      </c>
      <c r="E67" s="38">
        <v>121</v>
      </c>
      <c r="F67" s="76" t="s">
        <v>356</v>
      </c>
      <c r="G67" s="75">
        <v>27726.94</v>
      </c>
      <c r="H67" s="75">
        <v>27726.94</v>
      </c>
      <c r="I67" s="24">
        <f t="shared" si="0"/>
        <v>100</v>
      </c>
    </row>
    <row r="68" spans="1:9" ht="14.4" customHeight="1">
      <c r="A68" s="32" t="s">
        <v>289</v>
      </c>
      <c r="B68" s="77" t="s">
        <v>52</v>
      </c>
      <c r="C68" s="38" t="s">
        <v>91</v>
      </c>
      <c r="D68" s="38" t="s">
        <v>61</v>
      </c>
      <c r="E68" s="38">
        <v>129</v>
      </c>
      <c r="F68" s="76" t="s">
        <v>356</v>
      </c>
      <c r="G68" s="75">
        <v>8373.06</v>
      </c>
      <c r="H68" s="75">
        <v>8373.06</v>
      </c>
      <c r="I68" s="24">
        <f t="shared" si="0"/>
        <v>100</v>
      </c>
    </row>
    <row r="69" spans="1:9" ht="41.4" customHeight="1">
      <c r="A69" s="108" t="s">
        <v>312</v>
      </c>
      <c r="B69" s="109" t="s">
        <v>52</v>
      </c>
      <c r="C69" s="110" t="s">
        <v>313</v>
      </c>
      <c r="D69" s="110"/>
      <c r="E69" s="110"/>
      <c r="F69" s="109"/>
      <c r="G69" s="134">
        <v>540000</v>
      </c>
      <c r="H69" s="134">
        <f>H70</f>
        <v>483479.77999999997</v>
      </c>
      <c r="I69" s="112">
        <f t="shared" si="0"/>
        <v>89.533292592592588</v>
      </c>
    </row>
    <row r="70" spans="1:9" ht="37.200000000000003" customHeight="1">
      <c r="A70" s="137" t="s">
        <v>314</v>
      </c>
      <c r="B70" s="136" t="s">
        <v>52</v>
      </c>
      <c r="C70" s="136" t="s">
        <v>94</v>
      </c>
      <c r="D70" s="138" t="s">
        <v>315</v>
      </c>
      <c r="E70" s="138"/>
      <c r="F70" s="136"/>
      <c r="G70" s="139">
        <v>540000</v>
      </c>
      <c r="H70" s="139">
        <f>H71</f>
        <v>483479.77999999997</v>
      </c>
      <c r="I70" s="140">
        <f>H70/G70*100</f>
        <v>89.533292592592588</v>
      </c>
    </row>
    <row r="71" spans="1:9" ht="30" customHeight="1">
      <c r="A71" s="130" t="s">
        <v>316</v>
      </c>
      <c r="B71" s="78" t="s">
        <v>52</v>
      </c>
      <c r="C71" s="131" t="s">
        <v>94</v>
      </c>
      <c r="D71" s="131" t="s">
        <v>317</v>
      </c>
      <c r="E71" s="131"/>
      <c r="F71" s="106"/>
      <c r="G71" s="132">
        <v>540000</v>
      </c>
      <c r="H71" s="132">
        <f>H72+H76</f>
        <v>483479.77999999997</v>
      </c>
      <c r="I71" s="133">
        <f>H71/G71*100</f>
        <v>89.533292592592588</v>
      </c>
    </row>
    <row r="72" spans="1:9" ht="26.4" customHeight="1">
      <c r="A72" s="86" t="s">
        <v>318</v>
      </c>
      <c r="B72" s="107" t="s">
        <v>52</v>
      </c>
      <c r="C72" s="88" t="s">
        <v>94</v>
      </c>
      <c r="D72" s="88" t="s">
        <v>319</v>
      </c>
      <c r="E72" s="88"/>
      <c r="F72" s="87"/>
      <c r="G72" s="93">
        <f t="shared" ref="G72:H74" si="3">G73</f>
        <v>205586.46</v>
      </c>
      <c r="H72" s="93">
        <f t="shared" si="3"/>
        <v>205585.86</v>
      </c>
      <c r="I72" s="47">
        <f t="shared" si="0"/>
        <v>99.999708151986269</v>
      </c>
    </row>
    <row r="73" spans="1:9" ht="28.2" customHeight="1">
      <c r="A73" s="32" t="s">
        <v>280</v>
      </c>
      <c r="B73" s="76" t="s">
        <v>52</v>
      </c>
      <c r="C73" s="38" t="s">
        <v>94</v>
      </c>
      <c r="D73" s="38" t="s">
        <v>62</v>
      </c>
      <c r="E73" s="38">
        <v>200</v>
      </c>
      <c r="F73" s="76"/>
      <c r="G73" s="75">
        <f t="shared" si="3"/>
        <v>205586.46</v>
      </c>
      <c r="H73" s="75">
        <f t="shared" si="3"/>
        <v>205585.86</v>
      </c>
      <c r="I73" s="24">
        <f t="shared" si="0"/>
        <v>99.999708151986269</v>
      </c>
    </row>
    <row r="74" spans="1:9" ht="28.95" customHeight="1">
      <c r="A74" s="32" t="s">
        <v>290</v>
      </c>
      <c r="B74" s="76" t="s">
        <v>52</v>
      </c>
      <c r="C74" s="38" t="s">
        <v>94</v>
      </c>
      <c r="D74" s="38" t="s">
        <v>62</v>
      </c>
      <c r="E74" s="38">
        <v>240</v>
      </c>
      <c r="F74" s="76"/>
      <c r="G74" s="41">
        <f t="shared" si="3"/>
        <v>205586.46</v>
      </c>
      <c r="H74" s="41">
        <f t="shared" si="3"/>
        <v>205585.86</v>
      </c>
      <c r="I74" s="24">
        <f t="shared" si="0"/>
        <v>99.999708151986269</v>
      </c>
    </row>
    <row r="75" spans="1:9" ht="24" customHeight="1">
      <c r="A75" s="32" t="s">
        <v>291</v>
      </c>
      <c r="B75" s="77" t="s">
        <v>52</v>
      </c>
      <c r="C75" s="38" t="s">
        <v>94</v>
      </c>
      <c r="D75" s="38" t="s">
        <v>62</v>
      </c>
      <c r="E75" s="38">
        <v>244</v>
      </c>
      <c r="F75" s="76" t="s">
        <v>389</v>
      </c>
      <c r="G75" s="75">
        <v>205586.46</v>
      </c>
      <c r="H75" s="75">
        <v>205585.86</v>
      </c>
      <c r="I75" s="24">
        <f t="shared" si="0"/>
        <v>99.999708151986269</v>
      </c>
    </row>
    <row r="76" spans="1:9" ht="32.4" customHeight="1">
      <c r="A76" s="86" t="s">
        <v>320</v>
      </c>
      <c r="B76" s="87" t="s">
        <v>52</v>
      </c>
      <c r="C76" s="88" t="s">
        <v>321</v>
      </c>
      <c r="D76" s="88" t="s">
        <v>63</v>
      </c>
      <c r="E76" s="88"/>
      <c r="F76" s="87"/>
      <c r="G76" s="93">
        <f>G77</f>
        <v>334413.53999999998</v>
      </c>
      <c r="H76" s="93">
        <f>H77</f>
        <v>277893.92</v>
      </c>
      <c r="I76" s="47">
        <f t="shared" si="0"/>
        <v>83.098884094226563</v>
      </c>
    </row>
    <row r="77" spans="1:9" ht="30.6" customHeight="1">
      <c r="A77" s="32" t="s">
        <v>280</v>
      </c>
      <c r="B77" s="76" t="s">
        <v>52</v>
      </c>
      <c r="C77" s="38" t="s">
        <v>94</v>
      </c>
      <c r="D77" s="38" t="s">
        <v>63</v>
      </c>
      <c r="E77" s="38">
        <v>200</v>
      </c>
      <c r="F77" s="76"/>
      <c r="G77" s="95">
        <f>G78</f>
        <v>334413.53999999998</v>
      </c>
      <c r="H77" s="95">
        <f>H78</f>
        <v>277893.92</v>
      </c>
      <c r="I77" s="24">
        <f t="shared" si="0"/>
        <v>83.098884094226563</v>
      </c>
    </row>
    <row r="78" spans="1:9" ht="40.200000000000003" customHeight="1">
      <c r="A78" s="33" t="s">
        <v>290</v>
      </c>
      <c r="B78" s="76" t="s">
        <v>52</v>
      </c>
      <c r="C78" s="40" t="s">
        <v>94</v>
      </c>
      <c r="D78" s="40" t="s">
        <v>63</v>
      </c>
      <c r="E78" s="40">
        <v>240</v>
      </c>
      <c r="F78" s="77"/>
      <c r="G78" s="74">
        <f>G79+G80</f>
        <v>334413.53999999998</v>
      </c>
      <c r="H78" s="74">
        <f>H79+H80</f>
        <v>277893.92</v>
      </c>
      <c r="I78" s="25">
        <f t="shared" si="0"/>
        <v>83.098884094226563</v>
      </c>
    </row>
    <row r="79" spans="1:9" ht="25.2" customHeight="1">
      <c r="A79" s="32" t="s">
        <v>291</v>
      </c>
      <c r="B79" s="77" t="s">
        <v>52</v>
      </c>
      <c r="C79" s="38" t="s">
        <v>94</v>
      </c>
      <c r="D79" s="38" t="s">
        <v>322</v>
      </c>
      <c r="E79" s="38">
        <v>244</v>
      </c>
      <c r="F79" s="76" t="s">
        <v>389</v>
      </c>
      <c r="G79" s="75">
        <v>326613.53999999998</v>
      </c>
      <c r="H79" s="75">
        <v>270093.92</v>
      </c>
      <c r="I79" s="24">
        <f t="shared" ref="I79:I134" si="4">H79/G79*100</f>
        <v>82.695261194621622</v>
      </c>
    </row>
    <row r="80" spans="1:9" ht="24.6" customHeight="1">
      <c r="A80" s="32" t="s">
        <v>292</v>
      </c>
      <c r="B80" s="76" t="s">
        <v>52</v>
      </c>
      <c r="C80" s="38" t="s">
        <v>94</v>
      </c>
      <c r="D80" s="38" t="s">
        <v>322</v>
      </c>
      <c r="E80" s="38">
        <v>244</v>
      </c>
      <c r="F80" s="76" t="s">
        <v>392</v>
      </c>
      <c r="G80" s="75">
        <v>7800</v>
      </c>
      <c r="H80" s="75">
        <v>7800</v>
      </c>
      <c r="I80" s="24">
        <f t="shared" si="4"/>
        <v>100</v>
      </c>
    </row>
    <row r="81" spans="1:9">
      <c r="A81" s="125" t="s">
        <v>323</v>
      </c>
      <c r="B81" s="109" t="s">
        <v>52</v>
      </c>
      <c r="C81" s="126" t="s">
        <v>324</v>
      </c>
      <c r="D81" s="126"/>
      <c r="E81" s="126"/>
      <c r="F81" s="127"/>
      <c r="G81" s="128">
        <f>G82+G92</f>
        <v>1502285.06</v>
      </c>
      <c r="H81" s="128">
        <f>H82+H92</f>
        <v>1502285.06</v>
      </c>
      <c r="I81" s="129">
        <f t="shared" si="4"/>
        <v>100</v>
      </c>
    </row>
    <row r="82" spans="1:9" ht="14.4" customHeight="1">
      <c r="A82" s="124" t="s">
        <v>64</v>
      </c>
      <c r="B82" s="106" t="s">
        <v>52</v>
      </c>
      <c r="C82" s="78" t="s">
        <v>97</v>
      </c>
      <c r="D82" s="72" t="s">
        <v>325</v>
      </c>
      <c r="E82" s="72"/>
      <c r="F82" s="78"/>
      <c r="G82" s="102">
        <f>G83+G86+G89</f>
        <v>1417285.06</v>
      </c>
      <c r="H82" s="102">
        <f>H83+H86+H89</f>
        <v>1417285.06</v>
      </c>
      <c r="I82" s="66">
        <f>H82/G82*100</f>
        <v>100</v>
      </c>
    </row>
    <row r="83" spans="1:9" ht="37.950000000000003" customHeight="1">
      <c r="A83" s="122" t="s">
        <v>65</v>
      </c>
      <c r="B83" s="87" t="s">
        <v>52</v>
      </c>
      <c r="C83" s="42" t="s">
        <v>97</v>
      </c>
      <c r="D83" s="42" t="s">
        <v>66</v>
      </c>
      <c r="E83" s="42">
        <v>200</v>
      </c>
      <c r="F83" s="107"/>
      <c r="G83" s="94">
        <f>G84</f>
        <v>532074.72</v>
      </c>
      <c r="H83" s="94">
        <f>H84</f>
        <v>532074.72</v>
      </c>
      <c r="I83" s="123">
        <f t="shared" si="4"/>
        <v>100</v>
      </c>
    </row>
    <row r="84" spans="1:9" ht="28.2" customHeight="1">
      <c r="A84" s="32" t="s">
        <v>290</v>
      </c>
      <c r="B84" s="76" t="s">
        <v>52</v>
      </c>
      <c r="C84" s="38" t="s">
        <v>97</v>
      </c>
      <c r="D84" s="38" t="s">
        <v>66</v>
      </c>
      <c r="E84" s="38">
        <v>240</v>
      </c>
      <c r="F84" s="76"/>
      <c r="G84" s="75">
        <f>G85</f>
        <v>532074.72</v>
      </c>
      <c r="H84" s="75">
        <f>H85</f>
        <v>532074.72</v>
      </c>
      <c r="I84" s="24">
        <f t="shared" si="4"/>
        <v>100</v>
      </c>
    </row>
    <row r="85" spans="1:9" ht="14.4" customHeight="1">
      <c r="A85" s="32" t="s">
        <v>291</v>
      </c>
      <c r="B85" s="76" t="s">
        <v>52</v>
      </c>
      <c r="C85" s="38" t="s">
        <v>97</v>
      </c>
      <c r="D85" s="38" t="s">
        <v>66</v>
      </c>
      <c r="E85" s="38">
        <v>244</v>
      </c>
      <c r="F85" s="76">
        <v>2300</v>
      </c>
      <c r="G85" s="75">
        <v>532074.72</v>
      </c>
      <c r="H85" s="75">
        <v>532074.72</v>
      </c>
      <c r="I85" s="24">
        <f t="shared" si="4"/>
        <v>100</v>
      </c>
    </row>
    <row r="86" spans="1:9" ht="22.95" customHeight="1">
      <c r="A86" s="86" t="s">
        <v>326</v>
      </c>
      <c r="B86" s="107" t="s">
        <v>52</v>
      </c>
      <c r="C86" s="88" t="s">
        <v>97</v>
      </c>
      <c r="D86" s="88" t="s">
        <v>327</v>
      </c>
      <c r="E86" s="88">
        <v>200</v>
      </c>
      <c r="F86" s="87"/>
      <c r="G86" s="89">
        <f>G87</f>
        <v>35700</v>
      </c>
      <c r="H86" s="89">
        <f>H87</f>
        <v>35700</v>
      </c>
      <c r="I86" s="47">
        <f t="shared" si="4"/>
        <v>100</v>
      </c>
    </row>
    <row r="87" spans="1:9" ht="22.95" customHeight="1">
      <c r="A87" s="32" t="s">
        <v>290</v>
      </c>
      <c r="B87" s="76" t="s">
        <v>52</v>
      </c>
      <c r="C87" s="38" t="s">
        <v>97</v>
      </c>
      <c r="D87" s="38" t="s">
        <v>327</v>
      </c>
      <c r="E87" s="38">
        <v>240</v>
      </c>
      <c r="F87" s="76"/>
      <c r="G87" s="75">
        <f>G88</f>
        <v>35700</v>
      </c>
      <c r="H87" s="75">
        <f>H88</f>
        <v>35700</v>
      </c>
      <c r="I87" s="24">
        <f t="shared" si="4"/>
        <v>100</v>
      </c>
    </row>
    <row r="88" spans="1:9" ht="25.95" customHeight="1">
      <c r="A88" s="32" t="s">
        <v>291</v>
      </c>
      <c r="B88" s="76" t="s">
        <v>52</v>
      </c>
      <c r="C88" s="38" t="s">
        <v>97</v>
      </c>
      <c r="D88" s="38" t="s">
        <v>327</v>
      </c>
      <c r="E88" s="38">
        <v>244</v>
      </c>
      <c r="F88" s="76">
        <v>2300</v>
      </c>
      <c r="G88" s="75">
        <v>35700</v>
      </c>
      <c r="H88" s="75">
        <v>35700</v>
      </c>
      <c r="I88" s="24">
        <f t="shared" si="4"/>
        <v>100</v>
      </c>
    </row>
    <row r="89" spans="1:9" ht="22.2" customHeight="1">
      <c r="A89" s="86" t="s">
        <v>67</v>
      </c>
      <c r="B89" s="107" t="s">
        <v>52</v>
      </c>
      <c r="C89" s="88" t="s">
        <v>97</v>
      </c>
      <c r="D89" s="88" t="s">
        <v>68</v>
      </c>
      <c r="E89" s="88">
        <v>200</v>
      </c>
      <c r="F89" s="87"/>
      <c r="G89" s="89">
        <f>G90</f>
        <v>849510.34</v>
      </c>
      <c r="H89" s="89">
        <f>H90</f>
        <v>849510.34</v>
      </c>
      <c r="I89" s="47">
        <f t="shared" si="4"/>
        <v>100</v>
      </c>
    </row>
    <row r="90" spans="1:9" ht="27.6" customHeight="1">
      <c r="A90" s="32" t="s">
        <v>290</v>
      </c>
      <c r="B90" s="76" t="s">
        <v>52</v>
      </c>
      <c r="C90" s="38" t="s">
        <v>97</v>
      </c>
      <c r="D90" s="38" t="s">
        <v>68</v>
      </c>
      <c r="E90" s="38">
        <v>240</v>
      </c>
      <c r="F90" s="76"/>
      <c r="G90" s="75">
        <f>G91</f>
        <v>849510.34</v>
      </c>
      <c r="H90" s="75">
        <f>H91</f>
        <v>849510.34</v>
      </c>
      <c r="I90" s="24">
        <f t="shared" si="4"/>
        <v>100</v>
      </c>
    </row>
    <row r="91" spans="1:9" ht="24" customHeight="1">
      <c r="A91" s="32" t="s">
        <v>291</v>
      </c>
      <c r="B91" s="76" t="s">
        <v>52</v>
      </c>
      <c r="C91" s="38" t="s">
        <v>97</v>
      </c>
      <c r="D91" s="38" t="s">
        <v>68</v>
      </c>
      <c r="E91" s="38">
        <v>244</v>
      </c>
      <c r="F91" s="76">
        <v>2300</v>
      </c>
      <c r="G91" s="75">
        <v>849510.34</v>
      </c>
      <c r="H91" s="75">
        <v>849510.34</v>
      </c>
      <c r="I91" s="24">
        <f t="shared" si="4"/>
        <v>100</v>
      </c>
    </row>
    <row r="92" spans="1:9" ht="33.75" customHeight="1">
      <c r="A92" s="71" t="s">
        <v>223</v>
      </c>
      <c r="B92" s="78" t="s">
        <v>52</v>
      </c>
      <c r="C92" s="72" t="s">
        <v>228</v>
      </c>
      <c r="D92" s="72"/>
      <c r="E92" s="72"/>
      <c r="F92" s="78"/>
      <c r="G92" s="102">
        <v>85000</v>
      </c>
      <c r="H92" s="102">
        <f>H93</f>
        <v>85000</v>
      </c>
      <c r="I92" s="66">
        <f t="shared" si="4"/>
        <v>100</v>
      </c>
    </row>
    <row r="93" spans="1:9" ht="33.6" customHeight="1">
      <c r="A93" s="86" t="s">
        <v>224</v>
      </c>
      <c r="B93" s="107" t="s">
        <v>52</v>
      </c>
      <c r="C93" s="88" t="s">
        <v>228</v>
      </c>
      <c r="D93" s="88" t="s">
        <v>225</v>
      </c>
      <c r="E93" s="88">
        <v>200</v>
      </c>
      <c r="F93" s="87"/>
      <c r="G93" s="93">
        <v>85000</v>
      </c>
      <c r="H93" s="93">
        <f>H94</f>
        <v>85000</v>
      </c>
      <c r="I93" s="47">
        <f t="shared" si="4"/>
        <v>100</v>
      </c>
    </row>
    <row r="94" spans="1:9" ht="23.4" customHeight="1">
      <c r="A94" s="32" t="s">
        <v>290</v>
      </c>
      <c r="B94" s="76" t="s">
        <v>52</v>
      </c>
      <c r="C94" s="38" t="s">
        <v>228</v>
      </c>
      <c r="D94" s="38" t="s">
        <v>225</v>
      </c>
      <c r="E94" s="38">
        <v>240</v>
      </c>
      <c r="F94" s="76"/>
      <c r="G94" s="75">
        <v>85000</v>
      </c>
      <c r="H94" s="75">
        <v>85000</v>
      </c>
      <c r="I94" s="24">
        <f t="shared" si="4"/>
        <v>100</v>
      </c>
    </row>
    <row r="95" spans="1:9" ht="25.95" customHeight="1">
      <c r="A95" s="32" t="s">
        <v>291</v>
      </c>
      <c r="B95" s="76" t="s">
        <v>52</v>
      </c>
      <c r="C95" s="38" t="s">
        <v>228</v>
      </c>
      <c r="D95" s="38" t="s">
        <v>225</v>
      </c>
      <c r="E95" s="38">
        <v>244</v>
      </c>
      <c r="F95" s="76" t="s">
        <v>393</v>
      </c>
      <c r="G95" s="41">
        <v>85000</v>
      </c>
      <c r="H95" s="41">
        <v>85000</v>
      </c>
      <c r="I95" s="24">
        <f t="shared" si="4"/>
        <v>100</v>
      </c>
    </row>
    <row r="96" spans="1:9">
      <c r="A96" s="117" t="s">
        <v>99</v>
      </c>
      <c r="B96" s="118" t="s">
        <v>52</v>
      </c>
      <c r="C96" s="119" t="s">
        <v>116</v>
      </c>
      <c r="D96" s="119"/>
      <c r="E96" s="119"/>
      <c r="F96" s="118"/>
      <c r="G96" s="120">
        <v>4213301.1100000003</v>
      </c>
      <c r="H96" s="120">
        <f>H97++H105</f>
        <v>3376525.6799999997</v>
      </c>
      <c r="I96" s="121">
        <f t="shared" si="4"/>
        <v>80.139671764404213</v>
      </c>
    </row>
    <row r="97" spans="1:9">
      <c r="A97" s="71" t="s">
        <v>101</v>
      </c>
      <c r="B97" s="78" t="s">
        <v>52</v>
      </c>
      <c r="C97" s="72" t="s">
        <v>100</v>
      </c>
      <c r="D97" s="72"/>
      <c r="E97" s="72"/>
      <c r="F97" s="78"/>
      <c r="G97" s="73">
        <v>515000</v>
      </c>
      <c r="H97" s="73">
        <f>H98+H102</f>
        <v>435168.61</v>
      </c>
      <c r="I97" s="66">
        <f t="shared" si="4"/>
        <v>84.498759223300965</v>
      </c>
    </row>
    <row r="98" spans="1:9" ht="37.950000000000003" customHeight="1">
      <c r="A98" s="86" t="s">
        <v>69</v>
      </c>
      <c r="B98" s="87" t="s">
        <v>52</v>
      </c>
      <c r="C98" s="88" t="s">
        <v>100</v>
      </c>
      <c r="D98" s="88" t="s">
        <v>394</v>
      </c>
      <c r="E98" s="88">
        <v>200</v>
      </c>
      <c r="F98" s="87"/>
      <c r="G98" s="93">
        <v>500000</v>
      </c>
      <c r="H98" s="93">
        <f>H99</f>
        <v>425672.29</v>
      </c>
      <c r="I98" s="47">
        <f t="shared" si="4"/>
        <v>85.134457999999995</v>
      </c>
    </row>
    <row r="99" spans="1:9" ht="40.950000000000003" customHeight="1">
      <c r="A99" s="32" t="s">
        <v>290</v>
      </c>
      <c r="B99" s="76" t="s">
        <v>52</v>
      </c>
      <c r="C99" s="38" t="s">
        <v>100</v>
      </c>
      <c r="D99" s="38" t="s">
        <v>394</v>
      </c>
      <c r="E99" s="38">
        <v>240</v>
      </c>
      <c r="F99" s="76"/>
      <c r="G99" s="95">
        <v>500000</v>
      </c>
      <c r="H99" s="95">
        <f>H100</f>
        <v>425672.29</v>
      </c>
      <c r="I99" s="24">
        <f t="shared" si="4"/>
        <v>85.134457999999995</v>
      </c>
    </row>
    <row r="100" spans="1:9" ht="14.4" customHeight="1">
      <c r="A100" s="32" t="s">
        <v>291</v>
      </c>
      <c r="B100" s="77" t="s">
        <v>52</v>
      </c>
      <c r="C100" s="38" t="s">
        <v>100</v>
      </c>
      <c r="D100" s="38" t="s">
        <v>394</v>
      </c>
      <c r="E100" s="38">
        <v>244</v>
      </c>
      <c r="F100" s="76" t="s">
        <v>393</v>
      </c>
      <c r="G100" s="75">
        <v>500000</v>
      </c>
      <c r="H100" s="75">
        <v>425672.29</v>
      </c>
      <c r="I100" s="24">
        <f t="shared" si="4"/>
        <v>85.134457999999995</v>
      </c>
    </row>
    <row r="101" spans="1:9" ht="14.4" customHeight="1">
      <c r="A101" s="86" t="s">
        <v>328</v>
      </c>
      <c r="B101" s="87" t="s">
        <v>52</v>
      </c>
      <c r="C101" s="88" t="s">
        <v>100</v>
      </c>
      <c r="D101" s="88" t="s">
        <v>70</v>
      </c>
      <c r="E101" s="88"/>
      <c r="F101" s="87"/>
      <c r="G101" s="93">
        <v>15000</v>
      </c>
      <c r="H101" s="93">
        <f>H102</f>
        <v>9496.32</v>
      </c>
      <c r="I101" s="47">
        <f t="shared" si="4"/>
        <v>63.308799999999998</v>
      </c>
    </row>
    <row r="102" spans="1:9" ht="23.4" customHeight="1">
      <c r="A102" s="32" t="s">
        <v>329</v>
      </c>
      <c r="B102" s="76" t="s">
        <v>52</v>
      </c>
      <c r="C102" s="38" t="s">
        <v>100</v>
      </c>
      <c r="D102" s="38" t="s">
        <v>70</v>
      </c>
      <c r="E102" s="38">
        <v>200</v>
      </c>
      <c r="F102" s="76"/>
      <c r="G102" s="95">
        <v>15000</v>
      </c>
      <c r="H102" s="95">
        <f>H103</f>
        <v>9496.32</v>
      </c>
      <c r="I102" s="24">
        <f t="shared" si="4"/>
        <v>63.308799999999998</v>
      </c>
    </row>
    <row r="103" spans="1:9" ht="30" customHeight="1">
      <c r="A103" s="32" t="s">
        <v>290</v>
      </c>
      <c r="B103" s="77" t="s">
        <v>52</v>
      </c>
      <c r="C103" s="38" t="s">
        <v>100</v>
      </c>
      <c r="D103" s="38" t="s">
        <v>70</v>
      </c>
      <c r="E103" s="38">
        <v>240</v>
      </c>
      <c r="F103" s="76"/>
      <c r="G103" s="75">
        <v>15000</v>
      </c>
      <c r="H103" s="75">
        <f>H104</f>
        <v>9496.32</v>
      </c>
      <c r="I103" s="24">
        <f t="shared" si="4"/>
        <v>63.308799999999998</v>
      </c>
    </row>
    <row r="104" spans="1:9" ht="24.6" customHeight="1">
      <c r="A104" s="32" t="s">
        <v>330</v>
      </c>
      <c r="B104" s="76" t="s">
        <v>52</v>
      </c>
      <c r="C104" s="38" t="s">
        <v>100</v>
      </c>
      <c r="D104" s="38" t="s">
        <v>70</v>
      </c>
      <c r="E104" s="38">
        <v>244</v>
      </c>
      <c r="F104" s="76" t="s">
        <v>389</v>
      </c>
      <c r="G104" s="41">
        <v>15000</v>
      </c>
      <c r="H104" s="41">
        <v>9496.32</v>
      </c>
      <c r="I104" s="24">
        <f t="shared" si="4"/>
        <v>63.308799999999998</v>
      </c>
    </row>
    <row r="105" spans="1:9">
      <c r="A105" s="108" t="s">
        <v>103</v>
      </c>
      <c r="B105" s="109" t="s">
        <v>52</v>
      </c>
      <c r="C105" s="110" t="s">
        <v>102</v>
      </c>
      <c r="D105" s="110"/>
      <c r="E105" s="110"/>
      <c r="F105" s="109"/>
      <c r="G105" s="111">
        <v>3698301.11</v>
      </c>
      <c r="H105" s="111">
        <f>H106+H139</f>
        <v>2941357.07</v>
      </c>
      <c r="I105" s="112">
        <f t="shared" si="4"/>
        <v>79.532655197997116</v>
      </c>
    </row>
    <row r="106" spans="1:9" ht="29.4" customHeight="1">
      <c r="A106" s="71" t="s">
        <v>331</v>
      </c>
      <c r="B106" s="78" t="s">
        <v>52</v>
      </c>
      <c r="C106" s="72" t="s">
        <v>102</v>
      </c>
      <c r="D106" s="72" t="s">
        <v>332</v>
      </c>
      <c r="E106" s="72"/>
      <c r="F106" s="78"/>
      <c r="G106" s="73">
        <f>G107+G120</f>
        <v>1735663.35</v>
      </c>
      <c r="H106" s="73">
        <f>H107+H120</f>
        <v>1717849.9</v>
      </c>
      <c r="I106" s="66">
        <f t="shared" si="4"/>
        <v>98.973680581548251</v>
      </c>
    </row>
    <row r="107" spans="1:9" ht="32.4" customHeight="1">
      <c r="A107" s="86" t="s">
        <v>333</v>
      </c>
      <c r="B107" s="107" t="s">
        <v>52</v>
      </c>
      <c r="C107" s="88" t="s">
        <v>102</v>
      </c>
      <c r="D107" s="88" t="s">
        <v>334</v>
      </c>
      <c r="E107" s="88"/>
      <c r="F107" s="87"/>
      <c r="G107" s="89">
        <f>G108</f>
        <v>391970.44</v>
      </c>
      <c r="H107" s="89">
        <f>H108+H115</f>
        <v>447058.82999999996</v>
      </c>
      <c r="I107" s="47">
        <f t="shared" si="4"/>
        <v>114.05422051724103</v>
      </c>
    </row>
    <row r="108" spans="1:9" ht="24.6" customHeight="1">
      <c r="A108" s="32" t="s">
        <v>335</v>
      </c>
      <c r="B108" s="76" t="s">
        <v>52</v>
      </c>
      <c r="C108" s="38" t="s">
        <v>102</v>
      </c>
      <c r="D108" s="38" t="s">
        <v>71</v>
      </c>
      <c r="E108" s="38"/>
      <c r="F108" s="76"/>
      <c r="G108" s="39">
        <v>391970.44</v>
      </c>
      <c r="H108" s="39">
        <f>H109+H113</f>
        <v>347223.77999999997</v>
      </c>
      <c r="I108" s="24">
        <f t="shared" si="4"/>
        <v>88.584174867880336</v>
      </c>
    </row>
    <row r="109" spans="1:9" ht="31.95" customHeight="1">
      <c r="A109" s="32" t="s">
        <v>280</v>
      </c>
      <c r="B109" s="76" t="s">
        <v>52</v>
      </c>
      <c r="C109" s="38" t="s">
        <v>102</v>
      </c>
      <c r="D109" s="38" t="s">
        <v>71</v>
      </c>
      <c r="E109" s="38">
        <v>200</v>
      </c>
      <c r="F109" s="76"/>
      <c r="G109" s="39">
        <v>390970.44</v>
      </c>
      <c r="H109" s="39">
        <f>H110</f>
        <v>346703.54</v>
      </c>
      <c r="I109" s="24">
        <f t="shared" si="4"/>
        <v>88.677686220983858</v>
      </c>
    </row>
    <row r="110" spans="1:9" ht="35.4" customHeight="1">
      <c r="A110" s="32" t="s">
        <v>290</v>
      </c>
      <c r="B110" s="77" t="s">
        <v>52</v>
      </c>
      <c r="C110" s="38" t="s">
        <v>102</v>
      </c>
      <c r="D110" s="38" t="s">
        <v>71</v>
      </c>
      <c r="E110" s="38">
        <v>240</v>
      </c>
      <c r="F110" s="76"/>
      <c r="G110" s="41">
        <v>390970.44</v>
      </c>
      <c r="H110" s="41">
        <f>H111</f>
        <v>346703.54</v>
      </c>
      <c r="I110" s="24">
        <f t="shared" si="4"/>
        <v>88.677686220983858</v>
      </c>
    </row>
    <row r="111" spans="1:9" ht="22.95" customHeight="1">
      <c r="A111" s="32" t="s">
        <v>305</v>
      </c>
      <c r="B111" s="76" t="s">
        <v>52</v>
      </c>
      <c r="C111" s="38" t="s">
        <v>102</v>
      </c>
      <c r="D111" s="38" t="s">
        <v>71</v>
      </c>
      <c r="E111" s="38">
        <v>247</v>
      </c>
      <c r="F111" s="76"/>
      <c r="G111" s="75">
        <v>390970.44</v>
      </c>
      <c r="H111" s="75">
        <f>H112</f>
        <v>346703.54</v>
      </c>
      <c r="I111" s="24">
        <f t="shared" si="4"/>
        <v>88.677686220983858</v>
      </c>
    </row>
    <row r="112" spans="1:9" ht="26.4" customHeight="1">
      <c r="A112" s="32" t="s">
        <v>293</v>
      </c>
      <c r="B112" s="76" t="s">
        <v>52</v>
      </c>
      <c r="C112" s="38" t="s">
        <v>102</v>
      </c>
      <c r="D112" s="38" t="s">
        <v>71</v>
      </c>
      <c r="E112" s="38">
        <v>247</v>
      </c>
      <c r="F112" s="76" t="s">
        <v>389</v>
      </c>
      <c r="G112" s="75">
        <v>390970.44</v>
      </c>
      <c r="H112" s="75">
        <v>346703.54</v>
      </c>
      <c r="I112" s="24">
        <f t="shared" si="4"/>
        <v>88.677686220983858</v>
      </c>
    </row>
    <row r="113" spans="1:9" ht="24" customHeight="1">
      <c r="A113" s="32" t="s">
        <v>295</v>
      </c>
      <c r="B113" s="76" t="s">
        <v>52</v>
      </c>
      <c r="C113" s="38" t="s">
        <v>102</v>
      </c>
      <c r="D113" s="38" t="s">
        <v>71</v>
      </c>
      <c r="E113" s="38">
        <v>800</v>
      </c>
      <c r="F113" s="76"/>
      <c r="G113" s="95">
        <v>1000</v>
      </c>
      <c r="H113" s="95">
        <f>H114</f>
        <v>520.24</v>
      </c>
      <c r="I113" s="24">
        <f t="shared" si="4"/>
        <v>52.024000000000001</v>
      </c>
    </row>
    <row r="114" spans="1:9" ht="26.4" customHeight="1">
      <c r="A114" s="32" t="s">
        <v>295</v>
      </c>
      <c r="B114" s="77" t="s">
        <v>52</v>
      </c>
      <c r="C114" s="38" t="s">
        <v>102</v>
      </c>
      <c r="D114" s="38" t="s">
        <v>71</v>
      </c>
      <c r="E114" s="38">
        <v>853</v>
      </c>
      <c r="F114" s="76" t="s">
        <v>389</v>
      </c>
      <c r="G114" s="75">
        <v>1000</v>
      </c>
      <c r="H114" s="75">
        <v>520.24</v>
      </c>
      <c r="I114" s="24">
        <f t="shared" si="4"/>
        <v>52.024000000000001</v>
      </c>
    </row>
    <row r="115" spans="1:9" ht="28.2" customHeight="1">
      <c r="A115" s="86" t="s">
        <v>336</v>
      </c>
      <c r="B115" s="87" t="s">
        <v>52</v>
      </c>
      <c r="C115" s="88" t="s">
        <v>102</v>
      </c>
      <c r="D115" s="88" t="s">
        <v>72</v>
      </c>
      <c r="E115" s="88"/>
      <c r="F115" s="87"/>
      <c r="G115" s="93">
        <v>105000</v>
      </c>
      <c r="H115" s="93">
        <f>H116</f>
        <v>99835.05</v>
      </c>
      <c r="I115" s="47">
        <f t="shared" si="4"/>
        <v>95.081000000000003</v>
      </c>
    </row>
    <row r="116" spans="1:9" ht="27.6" customHeight="1">
      <c r="A116" s="32" t="s">
        <v>280</v>
      </c>
      <c r="B116" s="76" t="s">
        <v>52</v>
      </c>
      <c r="C116" s="38" t="s">
        <v>102</v>
      </c>
      <c r="D116" s="38" t="s">
        <v>72</v>
      </c>
      <c r="E116" s="38">
        <v>200</v>
      </c>
      <c r="F116" s="76"/>
      <c r="G116" s="41">
        <v>105000</v>
      </c>
      <c r="H116" s="41">
        <f>H117</f>
        <v>99835.05</v>
      </c>
      <c r="I116" s="24">
        <f t="shared" si="4"/>
        <v>95.081000000000003</v>
      </c>
    </row>
    <row r="117" spans="1:9" ht="22.95" customHeight="1">
      <c r="A117" s="32" t="s">
        <v>290</v>
      </c>
      <c r="B117" s="77" t="s">
        <v>52</v>
      </c>
      <c r="C117" s="38" t="s">
        <v>102</v>
      </c>
      <c r="D117" s="38" t="s">
        <v>72</v>
      </c>
      <c r="E117" s="38">
        <v>240</v>
      </c>
      <c r="F117" s="76"/>
      <c r="G117" s="75">
        <v>105000</v>
      </c>
      <c r="H117" s="75">
        <f>H118</f>
        <v>99835.05</v>
      </c>
      <c r="I117" s="24">
        <f t="shared" si="4"/>
        <v>95.081000000000003</v>
      </c>
    </row>
    <row r="118" spans="1:9" ht="24" customHeight="1">
      <c r="A118" s="32" t="s">
        <v>305</v>
      </c>
      <c r="B118" s="76" t="s">
        <v>52</v>
      </c>
      <c r="C118" s="38" t="s">
        <v>102</v>
      </c>
      <c r="D118" s="38" t="s">
        <v>72</v>
      </c>
      <c r="E118" s="38">
        <v>244</v>
      </c>
      <c r="F118" s="76"/>
      <c r="G118" s="75">
        <v>105000</v>
      </c>
      <c r="H118" s="75">
        <f>H119</f>
        <v>99835.05</v>
      </c>
      <c r="I118" s="24">
        <f t="shared" si="4"/>
        <v>95.081000000000003</v>
      </c>
    </row>
    <row r="119" spans="1:9" ht="27" customHeight="1">
      <c r="A119" s="32" t="s">
        <v>291</v>
      </c>
      <c r="B119" s="76" t="s">
        <v>52</v>
      </c>
      <c r="C119" s="38" t="s">
        <v>102</v>
      </c>
      <c r="D119" s="38" t="s">
        <v>72</v>
      </c>
      <c r="E119" s="38">
        <v>244</v>
      </c>
      <c r="F119" s="76" t="s">
        <v>389</v>
      </c>
      <c r="G119" s="95">
        <v>105000</v>
      </c>
      <c r="H119" s="95">
        <v>99835.05</v>
      </c>
      <c r="I119" s="24">
        <f t="shared" si="4"/>
        <v>95.081000000000003</v>
      </c>
    </row>
    <row r="120" spans="1:9" ht="30" customHeight="1">
      <c r="A120" s="90" t="s">
        <v>337</v>
      </c>
      <c r="B120" s="101" t="s">
        <v>52</v>
      </c>
      <c r="C120" s="91" t="s">
        <v>102</v>
      </c>
      <c r="D120" s="91" t="s">
        <v>338</v>
      </c>
      <c r="E120" s="91"/>
      <c r="F120" s="101"/>
      <c r="G120" s="92">
        <f>G121+G126+G130+G135</f>
        <v>1343692.9100000001</v>
      </c>
      <c r="H120" s="92">
        <f>H121+H126+H130+H135</f>
        <v>1270791.0699999998</v>
      </c>
      <c r="I120" s="65">
        <f t="shared" si="4"/>
        <v>94.574516285867702</v>
      </c>
    </row>
    <row r="121" spans="1:9" ht="33" customHeight="1">
      <c r="A121" s="86" t="s">
        <v>339</v>
      </c>
      <c r="B121" s="107" t="s">
        <v>52</v>
      </c>
      <c r="C121" s="88" t="s">
        <v>102</v>
      </c>
      <c r="D121" s="88" t="s">
        <v>73</v>
      </c>
      <c r="E121" s="88"/>
      <c r="F121" s="87"/>
      <c r="G121" s="93">
        <f t="shared" ref="G121:H124" si="5">G122</f>
        <v>599752.21</v>
      </c>
      <c r="H121" s="93">
        <f t="shared" si="5"/>
        <v>572006</v>
      </c>
      <c r="I121" s="47">
        <f t="shared" si="4"/>
        <v>95.373721090581725</v>
      </c>
    </row>
    <row r="122" spans="1:9" ht="14.4" customHeight="1">
      <c r="A122" s="32" t="s">
        <v>280</v>
      </c>
      <c r="B122" s="76" t="s">
        <v>52</v>
      </c>
      <c r="C122" s="38" t="s">
        <v>102</v>
      </c>
      <c r="D122" s="38" t="s">
        <v>73</v>
      </c>
      <c r="E122" s="38">
        <v>200</v>
      </c>
      <c r="F122" s="76"/>
      <c r="G122" s="95">
        <f t="shared" si="5"/>
        <v>599752.21</v>
      </c>
      <c r="H122" s="95">
        <f t="shared" si="5"/>
        <v>572006</v>
      </c>
      <c r="I122" s="24">
        <f t="shared" si="4"/>
        <v>95.373721090581725</v>
      </c>
    </row>
    <row r="123" spans="1:9" ht="28.95" customHeight="1">
      <c r="A123" s="32" t="s">
        <v>290</v>
      </c>
      <c r="B123" s="76" t="s">
        <v>52</v>
      </c>
      <c r="C123" s="38" t="s">
        <v>102</v>
      </c>
      <c r="D123" s="38" t="s">
        <v>73</v>
      </c>
      <c r="E123" s="38">
        <v>240</v>
      </c>
      <c r="F123" s="76"/>
      <c r="G123" s="75">
        <f t="shared" si="5"/>
        <v>599752.21</v>
      </c>
      <c r="H123" s="75">
        <f t="shared" si="5"/>
        <v>572006</v>
      </c>
      <c r="I123" s="24">
        <f t="shared" si="4"/>
        <v>95.373721090581725</v>
      </c>
    </row>
    <row r="124" spans="1:9" ht="25.95" customHeight="1">
      <c r="A124" s="32" t="s">
        <v>305</v>
      </c>
      <c r="B124" s="77" t="s">
        <v>52</v>
      </c>
      <c r="C124" s="38" t="s">
        <v>102</v>
      </c>
      <c r="D124" s="38" t="s">
        <v>73</v>
      </c>
      <c r="E124" s="38">
        <v>244</v>
      </c>
      <c r="F124" s="76"/>
      <c r="G124" s="75">
        <f t="shared" si="5"/>
        <v>599752.21</v>
      </c>
      <c r="H124" s="75">
        <f t="shared" si="5"/>
        <v>572006</v>
      </c>
      <c r="I124" s="24">
        <f t="shared" si="4"/>
        <v>95.373721090581725</v>
      </c>
    </row>
    <row r="125" spans="1:9" ht="24" customHeight="1">
      <c r="A125" s="32" t="s">
        <v>291</v>
      </c>
      <c r="B125" s="76" t="s">
        <v>52</v>
      </c>
      <c r="C125" s="38" t="s">
        <v>102</v>
      </c>
      <c r="D125" s="38" t="s">
        <v>73</v>
      </c>
      <c r="E125" s="38">
        <v>244</v>
      </c>
      <c r="F125" s="76" t="s">
        <v>389</v>
      </c>
      <c r="G125" s="95">
        <v>599752.21</v>
      </c>
      <c r="H125" s="95">
        <v>572006</v>
      </c>
      <c r="I125" s="24">
        <f t="shared" si="4"/>
        <v>95.373721090581725</v>
      </c>
    </row>
    <row r="126" spans="1:9" ht="23.4" customHeight="1">
      <c r="A126" s="86" t="s">
        <v>340</v>
      </c>
      <c r="B126" s="87" t="s">
        <v>52</v>
      </c>
      <c r="C126" s="88" t="s">
        <v>102</v>
      </c>
      <c r="D126" s="88" t="s">
        <v>74</v>
      </c>
      <c r="E126" s="88"/>
      <c r="F126" s="87"/>
      <c r="G126" s="93">
        <v>45923</v>
      </c>
      <c r="H126" s="93">
        <f>H127</f>
        <v>40394.699999999997</v>
      </c>
      <c r="I126" s="47">
        <f t="shared" si="4"/>
        <v>87.961805631165205</v>
      </c>
    </row>
    <row r="127" spans="1:9" ht="28.95" customHeight="1">
      <c r="A127" s="32" t="s">
        <v>280</v>
      </c>
      <c r="B127" s="76" t="s">
        <v>52</v>
      </c>
      <c r="C127" s="38" t="s">
        <v>102</v>
      </c>
      <c r="D127" s="38" t="s">
        <v>74</v>
      </c>
      <c r="E127" s="38">
        <v>200</v>
      </c>
      <c r="F127" s="76"/>
      <c r="G127" s="75">
        <v>45923</v>
      </c>
      <c r="H127" s="75">
        <f>H128</f>
        <v>40394.699999999997</v>
      </c>
      <c r="I127" s="24">
        <f t="shared" si="4"/>
        <v>87.961805631165205</v>
      </c>
    </row>
    <row r="128" spans="1:9" ht="28.95" customHeight="1">
      <c r="A128" s="32" t="s">
        <v>290</v>
      </c>
      <c r="B128" s="77" t="s">
        <v>52</v>
      </c>
      <c r="C128" s="38" t="s">
        <v>102</v>
      </c>
      <c r="D128" s="38" t="s">
        <v>74</v>
      </c>
      <c r="E128" s="38">
        <v>240</v>
      </c>
      <c r="F128" s="76"/>
      <c r="G128" s="41">
        <v>45923</v>
      </c>
      <c r="H128" s="41">
        <f>H129</f>
        <v>40394.699999999997</v>
      </c>
      <c r="I128" s="24">
        <f t="shared" si="4"/>
        <v>87.961805631165205</v>
      </c>
    </row>
    <row r="129" spans="1:9" ht="25.2" customHeight="1">
      <c r="A129" s="32" t="s">
        <v>341</v>
      </c>
      <c r="B129" s="76" t="s">
        <v>52</v>
      </c>
      <c r="C129" s="38" t="s">
        <v>102</v>
      </c>
      <c r="D129" s="38" t="s">
        <v>74</v>
      </c>
      <c r="E129" s="38">
        <v>244</v>
      </c>
      <c r="F129" s="76" t="s">
        <v>389</v>
      </c>
      <c r="G129" s="41">
        <v>45923</v>
      </c>
      <c r="H129" s="41">
        <v>40394.699999999997</v>
      </c>
      <c r="I129" s="24">
        <f t="shared" si="4"/>
        <v>87.961805631165205</v>
      </c>
    </row>
    <row r="130" spans="1:9" ht="35.4" customHeight="1">
      <c r="A130" s="86" t="s">
        <v>342</v>
      </c>
      <c r="B130" s="107" t="s">
        <v>52</v>
      </c>
      <c r="C130" s="88" t="s">
        <v>102</v>
      </c>
      <c r="D130" s="88" t="s">
        <v>75</v>
      </c>
      <c r="E130" s="88"/>
      <c r="F130" s="87"/>
      <c r="G130" s="93">
        <f>G131</f>
        <v>403964.56</v>
      </c>
      <c r="H130" s="93">
        <f>H131</f>
        <v>364337.23</v>
      </c>
      <c r="I130" s="47">
        <f t="shared" si="4"/>
        <v>90.190394424699036</v>
      </c>
    </row>
    <row r="131" spans="1:9" ht="28.2" customHeight="1">
      <c r="A131" s="32" t="s">
        <v>290</v>
      </c>
      <c r="B131" s="76" t="s">
        <v>52</v>
      </c>
      <c r="C131" s="38" t="s">
        <v>102</v>
      </c>
      <c r="D131" s="38" t="s">
        <v>75</v>
      </c>
      <c r="E131" s="38">
        <v>240</v>
      </c>
      <c r="F131" s="76"/>
      <c r="G131" s="75">
        <f>G132</f>
        <v>403964.56</v>
      </c>
      <c r="H131" s="75">
        <f>H132</f>
        <v>364337.23</v>
      </c>
      <c r="I131" s="24">
        <f t="shared" si="4"/>
        <v>90.190394424699036</v>
      </c>
    </row>
    <row r="132" spans="1:9" ht="27" customHeight="1">
      <c r="A132" s="32" t="s">
        <v>305</v>
      </c>
      <c r="B132" s="76" t="s">
        <v>52</v>
      </c>
      <c r="C132" s="38" t="s">
        <v>102</v>
      </c>
      <c r="D132" s="38" t="s">
        <v>75</v>
      </c>
      <c r="E132" s="38">
        <v>244</v>
      </c>
      <c r="F132" s="76"/>
      <c r="G132" s="41">
        <f>G133+G134</f>
        <v>403964.56</v>
      </c>
      <c r="H132" s="41">
        <f>H133+H134</f>
        <v>364337.23</v>
      </c>
      <c r="I132" s="24">
        <f t="shared" si="4"/>
        <v>90.190394424699036</v>
      </c>
    </row>
    <row r="133" spans="1:9" ht="14.4" customHeight="1">
      <c r="A133" s="32" t="s">
        <v>291</v>
      </c>
      <c r="B133" s="76" t="s">
        <v>52</v>
      </c>
      <c r="C133" s="38" t="s">
        <v>102</v>
      </c>
      <c r="D133" s="38" t="s">
        <v>75</v>
      </c>
      <c r="E133" s="38">
        <v>244</v>
      </c>
      <c r="F133" s="76" t="s">
        <v>389</v>
      </c>
      <c r="G133" s="41">
        <v>265164.56</v>
      </c>
      <c r="H133" s="41">
        <v>225537.23</v>
      </c>
      <c r="I133" s="24">
        <f t="shared" si="4"/>
        <v>85.055570774616342</v>
      </c>
    </row>
    <row r="134" spans="1:9" ht="30" customHeight="1">
      <c r="A134" s="32" t="s">
        <v>292</v>
      </c>
      <c r="B134" s="77" t="s">
        <v>52</v>
      </c>
      <c r="C134" s="38" t="s">
        <v>102</v>
      </c>
      <c r="D134" s="38" t="s">
        <v>75</v>
      </c>
      <c r="E134" s="38">
        <v>244</v>
      </c>
      <c r="F134" s="76" t="s">
        <v>392</v>
      </c>
      <c r="G134" s="75">
        <v>138800</v>
      </c>
      <c r="H134" s="75">
        <v>138800</v>
      </c>
      <c r="I134" s="24">
        <f t="shared" si="4"/>
        <v>100</v>
      </c>
    </row>
    <row r="135" spans="1:9" ht="27.6" customHeight="1">
      <c r="A135" s="86" t="s">
        <v>343</v>
      </c>
      <c r="B135" s="87" t="s">
        <v>52</v>
      </c>
      <c r="C135" s="88" t="s">
        <v>102</v>
      </c>
      <c r="D135" s="88" t="s">
        <v>76</v>
      </c>
      <c r="E135" s="88"/>
      <c r="F135" s="88"/>
      <c r="G135" s="93">
        <f t="shared" ref="G135:H137" si="6">G136</f>
        <v>294053.14</v>
      </c>
      <c r="H135" s="93">
        <f t="shared" si="6"/>
        <v>294053.14</v>
      </c>
      <c r="I135" s="47">
        <f t="shared" ref="I135:I155" si="7">H135/G135*100</f>
        <v>100</v>
      </c>
    </row>
    <row r="136" spans="1:9" ht="32.4" customHeight="1">
      <c r="A136" s="103" t="s">
        <v>290</v>
      </c>
      <c r="B136" s="104" t="s">
        <v>52</v>
      </c>
      <c r="C136" s="105" t="s">
        <v>102</v>
      </c>
      <c r="D136" s="105" t="s">
        <v>76</v>
      </c>
      <c r="E136" s="105">
        <v>240</v>
      </c>
      <c r="F136" s="105"/>
      <c r="G136" s="95">
        <f t="shared" si="6"/>
        <v>294053.14</v>
      </c>
      <c r="H136" s="95">
        <f t="shared" si="6"/>
        <v>294053.14</v>
      </c>
      <c r="I136" s="52">
        <f t="shared" si="7"/>
        <v>100</v>
      </c>
    </row>
    <row r="137" spans="1:9" ht="25.2" customHeight="1">
      <c r="A137" s="32" t="s">
        <v>305</v>
      </c>
      <c r="B137" s="77" t="s">
        <v>52</v>
      </c>
      <c r="C137" s="38" t="s">
        <v>102</v>
      </c>
      <c r="D137" s="38" t="s">
        <v>76</v>
      </c>
      <c r="E137" s="38">
        <v>244</v>
      </c>
      <c r="F137" s="38"/>
      <c r="G137" s="75">
        <f t="shared" si="6"/>
        <v>294053.14</v>
      </c>
      <c r="H137" s="75">
        <f t="shared" si="6"/>
        <v>294053.14</v>
      </c>
      <c r="I137" s="24">
        <f t="shared" si="7"/>
        <v>100</v>
      </c>
    </row>
    <row r="138" spans="1:9" ht="14.4" customHeight="1">
      <c r="A138" s="32" t="s">
        <v>291</v>
      </c>
      <c r="B138" s="76" t="s">
        <v>52</v>
      </c>
      <c r="C138" s="38" t="s">
        <v>102</v>
      </c>
      <c r="D138" s="38" t="s">
        <v>76</v>
      </c>
      <c r="E138" s="38">
        <v>244</v>
      </c>
      <c r="F138" s="76" t="s">
        <v>389</v>
      </c>
      <c r="G138" s="75">
        <v>294053.14</v>
      </c>
      <c r="H138" s="75">
        <v>294053.14</v>
      </c>
      <c r="I138" s="24">
        <f t="shared" si="7"/>
        <v>100</v>
      </c>
    </row>
    <row r="139" spans="1:9" ht="36" customHeight="1">
      <c r="A139" s="97" t="s">
        <v>344</v>
      </c>
      <c r="B139" s="98" t="s">
        <v>52</v>
      </c>
      <c r="C139" s="99" t="s">
        <v>102</v>
      </c>
      <c r="D139" s="99" t="s">
        <v>345</v>
      </c>
      <c r="E139" s="99">
        <v>240</v>
      </c>
      <c r="F139" s="99"/>
      <c r="G139" s="100">
        <v>1857636.76</v>
      </c>
      <c r="H139" s="100">
        <f>H140+H141+H151</f>
        <v>1223507.17</v>
      </c>
      <c r="I139" s="46">
        <f t="shared" si="7"/>
        <v>65.863639024886638</v>
      </c>
    </row>
    <row r="140" spans="1:9" ht="36" customHeight="1">
      <c r="A140" s="33" t="s">
        <v>390</v>
      </c>
      <c r="B140" s="76" t="s">
        <v>52</v>
      </c>
      <c r="C140" s="40" t="s">
        <v>102</v>
      </c>
      <c r="D140" s="40" t="s">
        <v>77</v>
      </c>
      <c r="E140" s="40">
        <v>244</v>
      </c>
      <c r="F140" s="77" t="s">
        <v>391</v>
      </c>
      <c r="G140" s="74">
        <v>712416</v>
      </c>
      <c r="H140" s="74">
        <v>243119</v>
      </c>
      <c r="I140" s="25">
        <f t="shared" ref="I140" si="8">H140/G140*100</f>
        <v>34.125988186677446</v>
      </c>
    </row>
    <row r="141" spans="1:9" ht="34.950000000000003" customHeight="1">
      <c r="A141" s="32" t="s">
        <v>346</v>
      </c>
      <c r="B141" s="76" t="s">
        <v>52</v>
      </c>
      <c r="C141" s="38" t="s">
        <v>102</v>
      </c>
      <c r="D141" s="38" t="s">
        <v>226</v>
      </c>
      <c r="E141" s="38">
        <v>240</v>
      </c>
      <c r="F141" s="38"/>
      <c r="G141" s="95">
        <v>907748.53</v>
      </c>
      <c r="H141" s="95">
        <f>H142+H143+H144+H145</f>
        <v>899348.24</v>
      </c>
      <c r="I141" s="24">
        <f t="shared" si="7"/>
        <v>99.074601641051402</v>
      </c>
    </row>
    <row r="142" spans="1:9" ht="23.4" customHeight="1">
      <c r="A142" s="31" t="s">
        <v>291</v>
      </c>
      <c r="B142" s="77" t="s">
        <v>52</v>
      </c>
      <c r="C142" s="37" t="s">
        <v>102</v>
      </c>
      <c r="D142" s="37" t="s">
        <v>226</v>
      </c>
      <c r="E142" s="37">
        <v>244</v>
      </c>
      <c r="F142" s="37">
        <v>2400</v>
      </c>
      <c r="G142" s="96">
        <v>530615.46</v>
      </c>
      <c r="H142" s="96">
        <v>530615.46</v>
      </c>
      <c r="I142" s="23">
        <f t="shared" si="7"/>
        <v>100</v>
      </c>
    </row>
    <row r="143" spans="1:9" ht="22.95" customHeight="1">
      <c r="A143" s="33" t="s">
        <v>291</v>
      </c>
      <c r="B143" s="76" t="s">
        <v>52</v>
      </c>
      <c r="C143" s="40" t="s">
        <v>102</v>
      </c>
      <c r="D143" s="40" t="s">
        <v>347</v>
      </c>
      <c r="E143" s="40">
        <v>200</v>
      </c>
      <c r="F143" s="40">
        <v>100</v>
      </c>
      <c r="G143" s="74">
        <v>256230.25</v>
      </c>
      <c r="H143" s="74">
        <v>256230.25</v>
      </c>
      <c r="I143" s="25">
        <f t="shared" si="7"/>
        <v>100</v>
      </c>
    </row>
    <row r="144" spans="1:9" ht="24" customHeight="1">
      <c r="A144" s="32" t="s">
        <v>291</v>
      </c>
      <c r="B144" s="76" t="s">
        <v>52</v>
      </c>
      <c r="C144" s="38" t="s">
        <v>102</v>
      </c>
      <c r="D144" s="38" t="s">
        <v>226</v>
      </c>
      <c r="E144" s="38">
        <v>240</v>
      </c>
      <c r="F144" s="38">
        <v>200</v>
      </c>
      <c r="G144" s="75">
        <v>35969.879999999997</v>
      </c>
      <c r="H144" s="75">
        <v>35969.879999999997</v>
      </c>
      <c r="I144" s="24">
        <f t="shared" si="7"/>
        <v>100</v>
      </c>
    </row>
    <row r="145" spans="1:9" ht="21" customHeight="1">
      <c r="A145" s="32" t="s">
        <v>291</v>
      </c>
      <c r="B145" s="77" t="s">
        <v>52</v>
      </c>
      <c r="C145" s="38" t="s">
        <v>102</v>
      </c>
      <c r="D145" s="38" t="s">
        <v>226</v>
      </c>
      <c r="E145" s="38">
        <v>244</v>
      </c>
      <c r="F145" s="38">
        <v>2300</v>
      </c>
      <c r="G145" s="41">
        <v>84932.94</v>
      </c>
      <c r="H145" s="41">
        <v>76532.649999999994</v>
      </c>
      <c r="I145" s="24">
        <f t="shared" si="7"/>
        <v>90.109502861904929</v>
      </c>
    </row>
    <row r="146" spans="1:9" ht="29.4" customHeight="1">
      <c r="A146" s="86" t="s">
        <v>348</v>
      </c>
      <c r="B146" s="87" t="s">
        <v>52</v>
      </c>
      <c r="C146" s="88" t="s">
        <v>102</v>
      </c>
      <c r="D146" s="88" t="s">
        <v>227</v>
      </c>
      <c r="E146" s="88">
        <v>200</v>
      </c>
      <c r="F146" s="88"/>
      <c r="G146" s="89">
        <v>156432.29999999999</v>
      </c>
      <c r="H146" s="89">
        <v>0</v>
      </c>
      <c r="I146" s="47">
        <f t="shared" si="7"/>
        <v>0</v>
      </c>
    </row>
    <row r="147" spans="1:9" ht="31.95" customHeight="1">
      <c r="A147" s="32" t="s">
        <v>290</v>
      </c>
      <c r="B147" s="76" t="s">
        <v>52</v>
      </c>
      <c r="C147" s="38" t="s">
        <v>102</v>
      </c>
      <c r="D147" s="38" t="s">
        <v>227</v>
      </c>
      <c r="E147" s="38">
        <v>240</v>
      </c>
      <c r="F147" s="38"/>
      <c r="G147" s="75">
        <f>G148+G149+G150</f>
        <v>156433.29999999999</v>
      </c>
      <c r="H147" s="75">
        <f>H148</f>
        <v>0</v>
      </c>
      <c r="I147" s="24">
        <f t="shared" si="7"/>
        <v>0</v>
      </c>
    </row>
    <row r="148" spans="1:9" ht="22.95" customHeight="1">
      <c r="A148" s="32" t="s">
        <v>291</v>
      </c>
      <c r="B148" s="76" t="s">
        <v>52</v>
      </c>
      <c r="C148" s="38" t="s">
        <v>102</v>
      </c>
      <c r="D148" s="38" t="s">
        <v>227</v>
      </c>
      <c r="E148" s="38">
        <v>244</v>
      </c>
      <c r="F148" s="76" t="s">
        <v>389</v>
      </c>
      <c r="G148" s="75">
        <v>32620.3</v>
      </c>
      <c r="H148" s="75">
        <v>0</v>
      </c>
      <c r="I148" s="24">
        <f t="shared" si="7"/>
        <v>0</v>
      </c>
    </row>
    <row r="149" spans="1:9" ht="23.4" customHeight="1">
      <c r="A149" s="32" t="s">
        <v>291</v>
      </c>
      <c r="B149" s="76" t="s">
        <v>52</v>
      </c>
      <c r="C149" s="38" t="s">
        <v>102</v>
      </c>
      <c r="D149" s="38" t="s">
        <v>227</v>
      </c>
      <c r="E149" s="38">
        <v>244</v>
      </c>
      <c r="F149" s="76" t="s">
        <v>388</v>
      </c>
      <c r="G149" s="75">
        <v>25030</v>
      </c>
      <c r="H149" s="75">
        <v>0</v>
      </c>
      <c r="I149" s="24">
        <f t="shared" si="7"/>
        <v>0</v>
      </c>
    </row>
    <row r="150" spans="1:9" ht="25.2" customHeight="1">
      <c r="A150" s="32" t="s">
        <v>291</v>
      </c>
      <c r="B150" s="77" t="s">
        <v>52</v>
      </c>
      <c r="C150" s="38" t="s">
        <v>102</v>
      </c>
      <c r="D150" s="38" t="s">
        <v>227</v>
      </c>
      <c r="E150" s="38">
        <v>244</v>
      </c>
      <c r="F150" s="38">
        <v>2300</v>
      </c>
      <c r="G150" s="75">
        <v>98783</v>
      </c>
      <c r="H150" s="75">
        <v>0</v>
      </c>
      <c r="I150" s="24">
        <f t="shared" si="7"/>
        <v>0</v>
      </c>
    </row>
    <row r="151" spans="1:9" ht="27" customHeight="1">
      <c r="A151" s="86" t="s">
        <v>349</v>
      </c>
      <c r="B151" s="87" t="s">
        <v>52</v>
      </c>
      <c r="C151" s="88" t="s">
        <v>102</v>
      </c>
      <c r="D151" s="88" t="s">
        <v>350</v>
      </c>
      <c r="E151" s="88">
        <v>200</v>
      </c>
      <c r="F151" s="88"/>
      <c r="G151" s="89">
        <v>81039.929999999993</v>
      </c>
      <c r="H151" s="89">
        <f>H152</f>
        <v>81039.929999999993</v>
      </c>
      <c r="I151" s="47">
        <f t="shared" si="7"/>
        <v>100</v>
      </c>
    </row>
    <row r="152" spans="1:9" ht="30" customHeight="1">
      <c r="A152" s="32" t="s">
        <v>290</v>
      </c>
      <c r="B152" s="76" t="s">
        <v>52</v>
      </c>
      <c r="C152" s="38" t="s">
        <v>102</v>
      </c>
      <c r="D152" s="38" t="s">
        <v>351</v>
      </c>
      <c r="E152" s="38">
        <v>240</v>
      </c>
      <c r="F152" s="38"/>
      <c r="G152" s="75">
        <v>81039.929999999993</v>
      </c>
      <c r="H152" s="75">
        <f>H153+H154+H155</f>
        <v>81039.929999999993</v>
      </c>
      <c r="I152" s="24">
        <f t="shared" si="7"/>
        <v>100</v>
      </c>
    </row>
    <row r="153" spans="1:9" ht="24" customHeight="1">
      <c r="A153" s="32" t="s">
        <v>291</v>
      </c>
      <c r="B153" s="76" t="s">
        <v>52</v>
      </c>
      <c r="C153" s="38" t="s">
        <v>102</v>
      </c>
      <c r="D153" s="38" t="s">
        <v>351</v>
      </c>
      <c r="E153" s="38">
        <v>244</v>
      </c>
      <c r="F153" s="76" t="s">
        <v>389</v>
      </c>
      <c r="G153" s="75">
        <v>16856.93</v>
      </c>
      <c r="H153" s="75">
        <v>16856.93</v>
      </c>
      <c r="I153" s="24">
        <f t="shared" si="7"/>
        <v>100</v>
      </c>
    </row>
    <row r="154" spans="1:9" ht="22.2" customHeight="1">
      <c r="A154" s="32" t="s">
        <v>291</v>
      </c>
      <c r="B154" s="77" t="s">
        <v>52</v>
      </c>
      <c r="C154" s="38" t="s">
        <v>102</v>
      </c>
      <c r="D154" s="38" t="s">
        <v>351</v>
      </c>
      <c r="E154" s="38">
        <v>244</v>
      </c>
      <c r="F154" s="76" t="s">
        <v>388</v>
      </c>
      <c r="G154" s="75">
        <v>12966</v>
      </c>
      <c r="H154" s="75">
        <v>12966</v>
      </c>
      <c r="I154" s="24">
        <f t="shared" si="7"/>
        <v>100</v>
      </c>
    </row>
    <row r="155" spans="1:9" ht="28.2" customHeight="1">
      <c r="A155" s="32" t="s">
        <v>291</v>
      </c>
      <c r="B155" s="76" t="s">
        <v>52</v>
      </c>
      <c r="C155" s="38" t="s">
        <v>102</v>
      </c>
      <c r="D155" s="38" t="s">
        <v>351</v>
      </c>
      <c r="E155" s="38">
        <v>244</v>
      </c>
      <c r="F155" s="38">
        <v>2300</v>
      </c>
      <c r="G155" s="41">
        <v>51217</v>
      </c>
      <c r="H155" s="41">
        <v>51217</v>
      </c>
      <c r="I155" s="24">
        <f t="shared" si="7"/>
        <v>100</v>
      </c>
    </row>
    <row r="156" spans="1:9">
      <c r="A156" s="108" t="s">
        <v>352</v>
      </c>
      <c r="B156" s="109" t="s">
        <v>52</v>
      </c>
      <c r="C156" s="110" t="s">
        <v>117</v>
      </c>
      <c r="D156" s="110"/>
      <c r="E156" s="110"/>
      <c r="F156" s="110"/>
      <c r="G156" s="111">
        <f>G157</f>
        <v>0</v>
      </c>
      <c r="H156" s="111">
        <f>H157</f>
        <v>0</v>
      </c>
      <c r="I156" s="112">
        <v>0</v>
      </c>
    </row>
    <row r="157" spans="1:9" ht="14.4" customHeight="1">
      <c r="A157" s="33" t="s">
        <v>353</v>
      </c>
      <c r="B157" s="77" t="s">
        <v>52</v>
      </c>
      <c r="C157" s="40" t="s">
        <v>117</v>
      </c>
      <c r="D157" s="40" t="s">
        <v>300</v>
      </c>
      <c r="E157" s="40"/>
      <c r="F157" s="40"/>
      <c r="G157" s="74">
        <f t="shared" ref="G157:G163" si="9">G158</f>
        <v>0</v>
      </c>
      <c r="H157" s="74">
        <v>0</v>
      </c>
      <c r="I157" s="25">
        <v>0</v>
      </c>
    </row>
    <row r="158" spans="1:9" ht="39" customHeight="1">
      <c r="A158" s="32" t="s">
        <v>274</v>
      </c>
      <c r="B158" s="76" t="s">
        <v>52</v>
      </c>
      <c r="C158" s="38" t="s">
        <v>117</v>
      </c>
      <c r="D158" s="38" t="s">
        <v>300</v>
      </c>
      <c r="E158" s="38"/>
      <c r="F158" s="38"/>
      <c r="G158" s="75">
        <f t="shared" si="9"/>
        <v>0</v>
      </c>
      <c r="H158" s="75">
        <f>H159</f>
        <v>0</v>
      </c>
      <c r="I158" s="24">
        <v>0</v>
      </c>
    </row>
    <row r="159" spans="1:9" ht="48.6" customHeight="1">
      <c r="A159" s="32" t="s">
        <v>276</v>
      </c>
      <c r="B159" s="76" t="s">
        <v>52</v>
      </c>
      <c r="C159" s="38" t="s">
        <v>117</v>
      </c>
      <c r="D159" s="38" t="s">
        <v>277</v>
      </c>
      <c r="E159" s="38"/>
      <c r="F159" s="38"/>
      <c r="G159" s="75">
        <f t="shared" si="9"/>
        <v>0</v>
      </c>
      <c r="H159" s="75">
        <f>H160</f>
        <v>0</v>
      </c>
      <c r="I159" s="24">
        <v>0</v>
      </c>
    </row>
    <row r="160" spans="1:9" ht="37.200000000000003" customHeight="1">
      <c r="A160" s="32" t="s">
        <v>357</v>
      </c>
      <c r="B160" s="76" t="s">
        <v>52</v>
      </c>
      <c r="C160" s="38" t="s">
        <v>117</v>
      </c>
      <c r="D160" s="38" t="s">
        <v>78</v>
      </c>
      <c r="E160" s="38"/>
      <c r="F160" s="38"/>
      <c r="G160" s="41">
        <f t="shared" si="9"/>
        <v>0</v>
      </c>
      <c r="H160" s="41">
        <f>H161</f>
        <v>0</v>
      </c>
      <c r="I160" s="24">
        <v>0</v>
      </c>
    </row>
    <row r="161" spans="1:9" ht="24.6">
      <c r="A161" s="67" t="s">
        <v>280</v>
      </c>
      <c r="B161" s="77" t="s">
        <v>52</v>
      </c>
      <c r="C161" s="68" t="s">
        <v>117</v>
      </c>
      <c r="D161" s="69" t="s">
        <v>78</v>
      </c>
      <c r="E161" s="68">
        <v>200</v>
      </c>
      <c r="F161" s="68"/>
      <c r="G161" s="70">
        <f t="shared" si="9"/>
        <v>0</v>
      </c>
      <c r="H161" s="70">
        <v>0</v>
      </c>
      <c r="I161" s="52">
        <v>0</v>
      </c>
    </row>
    <row r="162" spans="1:9" ht="24.6">
      <c r="A162" s="34" t="s">
        <v>290</v>
      </c>
      <c r="B162" s="76" t="s">
        <v>52</v>
      </c>
      <c r="C162" s="35" t="s">
        <v>117</v>
      </c>
      <c r="D162" s="44" t="s">
        <v>78</v>
      </c>
      <c r="E162" s="35">
        <v>240</v>
      </c>
      <c r="F162" s="35"/>
      <c r="G162" s="43">
        <f t="shared" si="9"/>
        <v>0</v>
      </c>
      <c r="H162" s="24">
        <v>0</v>
      </c>
      <c r="I162" s="24">
        <v>0</v>
      </c>
    </row>
    <row r="163" spans="1:9" ht="24.6">
      <c r="A163" s="34" t="s">
        <v>305</v>
      </c>
      <c r="B163" s="76" t="s">
        <v>52</v>
      </c>
      <c r="C163" s="35" t="s">
        <v>117</v>
      </c>
      <c r="D163" s="44" t="s">
        <v>78</v>
      </c>
      <c r="E163" s="35">
        <v>244</v>
      </c>
      <c r="F163" s="35"/>
      <c r="G163" s="36">
        <f t="shared" si="9"/>
        <v>0</v>
      </c>
      <c r="H163" s="24">
        <v>0</v>
      </c>
      <c r="I163" s="24">
        <v>0</v>
      </c>
    </row>
    <row r="164" spans="1:9" ht="24">
      <c r="A164" s="34" t="s">
        <v>341</v>
      </c>
      <c r="B164" s="77" t="s">
        <v>52</v>
      </c>
      <c r="C164" s="35" t="s">
        <v>117</v>
      </c>
      <c r="D164" s="44" t="s">
        <v>78</v>
      </c>
      <c r="E164" s="35">
        <v>244</v>
      </c>
      <c r="F164" s="35"/>
      <c r="G164" s="24">
        <v>0</v>
      </c>
      <c r="H164" s="24">
        <v>0</v>
      </c>
      <c r="I164" s="24">
        <v>0</v>
      </c>
    </row>
    <row r="165" spans="1:9" ht="24">
      <c r="A165" s="113" t="s">
        <v>105</v>
      </c>
      <c r="B165" s="114" t="s">
        <v>52</v>
      </c>
      <c r="C165" s="115" t="s">
        <v>106</v>
      </c>
      <c r="D165" s="116" t="s">
        <v>358</v>
      </c>
      <c r="E165" s="115"/>
      <c r="F165" s="115"/>
      <c r="G165" s="112">
        <v>3478640</v>
      </c>
      <c r="H165" s="112">
        <f>H166</f>
        <v>3286686.65</v>
      </c>
      <c r="I165" s="112">
        <f>H165/G165*100</f>
        <v>94.481942655750515</v>
      </c>
    </row>
    <row r="166" spans="1:9" ht="36.6">
      <c r="A166" s="34" t="s">
        <v>359</v>
      </c>
      <c r="B166" s="76" t="s">
        <v>52</v>
      </c>
      <c r="C166" s="35" t="s">
        <v>106</v>
      </c>
      <c r="D166" s="44" t="s">
        <v>360</v>
      </c>
      <c r="E166" s="35"/>
      <c r="F166" s="35"/>
      <c r="G166" s="24">
        <v>3478640</v>
      </c>
      <c r="H166" s="24">
        <f>H167</f>
        <v>3286686.65</v>
      </c>
      <c r="I166" s="112">
        <f t="shared" ref="I166:I189" si="10">H166/G166*100</f>
        <v>94.481942655750515</v>
      </c>
    </row>
    <row r="167" spans="1:9" ht="24">
      <c r="A167" s="34" t="s">
        <v>361</v>
      </c>
      <c r="B167" s="76" t="s">
        <v>52</v>
      </c>
      <c r="C167" s="35" t="s">
        <v>106</v>
      </c>
      <c r="D167" s="44" t="s">
        <v>79</v>
      </c>
      <c r="E167" s="35">
        <v>500</v>
      </c>
      <c r="F167" s="35"/>
      <c r="G167" s="24">
        <v>3478640</v>
      </c>
      <c r="H167" s="24">
        <f>H168</f>
        <v>3286686.65</v>
      </c>
      <c r="I167" s="112">
        <f t="shared" si="10"/>
        <v>94.481942655750515</v>
      </c>
    </row>
    <row r="168" spans="1:9" ht="24">
      <c r="A168" s="34" t="s">
        <v>362</v>
      </c>
      <c r="B168" s="77" t="s">
        <v>52</v>
      </c>
      <c r="C168" s="35" t="s">
        <v>106</v>
      </c>
      <c r="D168" s="44" t="s">
        <v>79</v>
      </c>
      <c r="E168" s="35">
        <v>540</v>
      </c>
      <c r="F168" s="35"/>
      <c r="G168" s="24">
        <v>3478640</v>
      </c>
      <c r="H168" s="24">
        <f>H169</f>
        <v>3286686.65</v>
      </c>
      <c r="I168" s="112">
        <f t="shared" si="10"/>
        <v>94.481942655750515</v>
      </c>
    </row>
    <row r="169" spans="1:9" ht="24.6">
      <c r="A169" s="34" t="s">
        <v>363</v>
      </c>
      <c r="B169" s="76" t="s">
        <v>52</v>
      </c>
      <c r="C169" s="35" t="s">
        <v>106</v>
      </c>
      <c r="D169" s="44" t="s">
        <v>79</v>
      </c>
      <c r="E169" s="35">
        <v>540</v>
      </c>
      <c r="F169" s="35"/>
      <c r="G169" s="24">
        <v>3478640</v>
      </c>
      <c r="H169" s="24">
        <v>3286686.65</v>
      </c>
      <c r="I169" s="112">
        <f t="shared" si="10"/>
        <v>94.481942655750515</v>
      </c>
    </row>
    <row r="170" spans="1:9">
      <c r="A170" s="113" t="s">
        <v>108</v>
      </c>
      <c r="B170" s="114" t="s">
        <v>52</v>
      </c>
      <c r="C170" s="115" t="s">
        <v>109</v>
      </c>
      <c r="D170" s="116"/>
      <c r="E170" s="115"/>
      <c r="F170" s="115"/>
      <c r="G170" s="112">
        <v>285974</v>
      </c>
      <c r="H170" s="112">
        <f>H171</f>
        <v>260964.00999999998</v>
      </c>
      <c r="I170" s="112">
        <f t="shared" si="10"/>
        <v>91.254453202039343</v>
      </c>
    </row>
    <row r="171" spans="1:9" ht="24">
      <c r="A171" s="34" t="s">
        <v>364</v>
      </c>
      <c r="B171" s="77" t="s">
        <v>52</v>
      </c>
      <c r="C171" s="35" t="s">
        <v>109</v>
      </c>
      <c r="D171" s="44" t="s">
        <v>365</v>
      </c>
      <c r="E171" s="35"/>
      <c r="F171" s="35"/>
      <c r="G171" s="24">
        <v>285974</v>
      </c>
      <c r="H171" s="24">
        <f>H172</f>
        <v>260964.00999999998</v>
      </c>
      <c r="I171" s="112">
        <f t="shared" si="10"/>
        <v>91.254453202039343</v>
      </c>
    </row>
    <row r="172" spans="1:9" ht="24.6">
      <c r="A172" s="34" t="s">
        <v>368</v>
      </c>
      <c r="B172" s="76" t="s">
        <v>52</v>
      </c>
      <c r="C172" s="35" t="s">
        <v>109</v>
      </c>
      <c r="D172" s="44" t="s">
        <v>365</v>
      </c>
      <c r="E172" s="35"/>
      <c r="F172" s="35"/>
      <c r="G172" s="24">
        <v>285974</v>
      </c>
      <c r="H172" s="24">
        <f>H173+H179</f>
        <v>260964.00999999998</v>
      </c>
      <c r="I172" s="112">
        <f t="shared" si="10"/>
        <v>91.254453202039343</v>
      </c>
    </row>
    <row r="173" spans="1:9" ht="24.6">
      <c r="A173" s="34" t="s">
        <v>369</v>
      </c>
      <c r="B173" s="76" t="s">
        <v>52</v>
      </c>
      <c r="C173" s="35" t="s">
        <v>109</v>
      </c>
      <c r="D173" s="44" t="s">
        <v>370</v>
      </c>
      <c r="E173" s="35">
        <v>300</v>
      </c>
      <c r="F173" s="35"/>
      <c r="G173" s="24">
        <v>215974</v>
      </c>
      <c r="H173" s="24">
        <f>H174</f>
        <v>205963.74</v>
      </c>
      <c r="I173" s="112">
        <f t="shared" si="10"/>
        <v>95.36506246122218</v>
      </c>
    </row>
    <row r="174" spans="1:9" ht="24.6">
      <c r="A174" s="34" t="s">
        <v>371</v>
      </c>
      <c r="B174" s="76" t="s">
        <v>52</v>
      </c>
      <c r="C174" s="35" t="s">
        <v>109</v>
      </c>
      <c r="D174" s="44" t="s">
        <v>372</v>
      </c>
      <c r="E174" s="35">
        <v>312</v>
      </c>
      <c r="F174" s="35"/>
      <c r="G174" s="24">
        <v>205974</v>
      </c>
      <c r="H174" s="24">
        <f>H175</f>
        <v>205963.74</v>
      </c>
      <c r="I174" s="112">
        <f t="shared" si="10"/>
        <v>99.995018788779163</v>
      </c>
    </row>
    <row r="175" spans="1:9" ht="24.6">
      <c r="A175" s="34" t="s">
        <v>373</v>
      </c>
      <c r="B175" s="77" t="s">
        <v>52</v>
      </c>
      <c r="C175" s="35" t="s">
        <v>109</v>
      </c>
      <c r="D175" s="44" t="s">
        <v>372</v>
      </c>
      <c r="E175" s="35">
        <v>312</v>
      </c>
      <c r="F175" s="35"/>
      <c r="G175" s="24">
        <v>205974</v>
      </c>
      <c r="H175" s="24">
        <v>205963.74</v>
      </c>
      <c r="I175" s="112">
        <f t="shared" si="10"/>
        <v>99.995018788779163</v>
      </c>
    </row>
    <row r="176" spans="1:9" ht="24">
      <c r="A176" s="61" t="s">
        <v>374</v>
      </c>
      <c r="B176" s="76" t="s">
        <v>52</v>
      </c>
      <c r="C176" s="62" t="s">
        <v>109</v>
      </c>
      <c r="D176" s="63" t="s">
        <v>375</v>
      </c>
      <c r="E176" s="62">
        <v>360</v>
      </c>
      <c r="F176" s="62"/>
      <c r="G176" s="64">
        <v>10000</v>
      </c>
      <c r="H176" s="64">
        <v>0</v>
      </c>
      <c r="I176" s="112">
        <f t="shared" si="10"/>
        <v>0</v>
      </c>
    </row>
    <row r="177" spans="1:9" ht="24.6">
      <c r="A177" s="57" t="s">
        <v>376</v>
      </c>
      <c r="B177" s="76" t="s">
        <v>52</v>
      </c>
      <c r="C177" s="58" t="s">
        <v>109</v>
      </c>
      <c r="D177" s="59" t="s">
        <v>375</v>
      </c>
      <c r="E177" s="58">
        <v>360</v>
      </c>
      <c r="F177" s="58"/>
      <c r="G177" s="60">
        <v>10000</v>
      </c>
      <c r="H177" s="60">
        <v>0</v>
      </c>
      <c r="I177" s="112">
        <f t="shared" si="10"/>
        <v>0</v>
      </c>
    </row>
    <row r="178" spans="1:9" ht="24">
      <c r="A178" s="34" t="s">
        <v>377</v>
      </c>
      <c r="B178" s="77" t="s">
        <v>52</v>
      </c>
      <c r="C178" s="35" t="s">
        <v>109</v>
      </c>
      <c r="D178" s="44" t="s">
        <v>375</v>
      </c>
      <c r="E178" s="35">
        <v>360</v>
      </c>
      <c r="F178" s="35"/>
      <c r="G178" s="24">
        <v>10000</v>
      </c>
      <c r="H178" s="24">
        <v>0</v>
      </c>
      <c r="I178" s="112">
        <f t="shared" si="10"/>
        <v>0</v>
      </c>
    </row>
    <row r="179" spans="1:9" ht="96.6">
      <c r="A179" s="53" t="s">
        <v>378</v>
      </c>
      <c r="B179" s="76" t="s">
        <v>52</v>
      </c>
      <c r="C179" s="54" t="s">
        <v>109</v>
      </c>
      <c r="D179" s="55" t="s">
        <v>379</v>
      </c>
      <c r="E179" s="54"/>
      <c r="F179" s="54"/>
      <c r="G179" s="56">
        <v>70000</v>
      </c>
      <c r="H179" s="56">
        <f>H180</f>
        <v>55000.27</v>
      </c>
      <c r="I179" s="112">
        <f t="shared" si="10"/>
        <v>78.571814285714282</v>
      </c>
    </row>
    <row r="180" spans="1:9" ht="24">
      <c r="A180" s="34" t="s">
        <v>361</v>
      </c>
      <c r="B180" s="76" t="s">
        <v>52</v>
      </c>
      <c r="C180" s="35" t="s">
        <v>109</v>
      </c>
      <c r="D180" s="44" t="s">
        <v>380</v>
      </c>
      <c r="E180" s="35">
        <v>500</v>
      </c>
      <c r="F180" s="35"/>
      <c r="G180" s="24">
        <v>70000</v>
      </c>
      <c r="H180" s="24">
        <f>H181</f>
        <v>55000.27</v>
      </c>
      <c r="I180" s="112">
        <f t="shared" si="10"/>
        <v>78.571814285714282</v>
      </c>
    </row>
    <row r="181" spans="1:9" ht="24">
      <c r="A181" s="34" t="s">
        <v>362</v>
      </c>
      <c r="B181" s="76" t="s">
        <v>52</v>
      </c>
      <c r="C181" s="35" t="s">
        <v>109</v>
      </c>
      <c r="D181" s="44" t="s">
        <v>380</v>
      </c>
      <c r="E181" s="35">
        <v>540</v>
      </c>
      <c r="F181" s="35"/>
      <c r="G181" s="24">
        <v>70000</v>
      </c>
      <c r="H181" s="24">
        <f>H182</f>
        <v>55000.27</v>
      </c>
      <c r="I181" s="112">
        <f t="shared" si="10"/>
        <v>78.571814285714282</v>
      </c>
    </row>
    <row r="182" spans="1:9" ht="24.6">
      <c r="A182" s="34" t="s">
        <v>363</v>
      </c>
      <c r="B182" s="77" t="s">
        <v>52</v>
      </c>
      <c r="C182" s="35" t="s">
        <v>109</v>
      </c>
      <c r="D182" s="44" t="s">
        <v>380</v>
      </c>
      <c r="E182" s="35">
        <v>540</v>
      </c>
      <c r="F182" s="35"/>
      <c r="G182" s="24">
        <v>70000</v>
      </c>
      <c r="H182" s="24">
        <v>55000.27</v>
      </c>
      <c r="I182" s="112">
        <f t="shared" si="10"/>
        <v>78.571814285714282</v>
      </c>
    </row>
    <row r="183" spans="1:9">
      <c r="A183" s="113" t="s">
        <v>113</v>
      </c>
      <c r="B183" s="114" t="s">
        <v>52</v>
      </c>
      <c r="C183" s="115">
        <v>1101</v>
      </c>
      <c r="D183" s="116"/>
      <c r="E183" s="115"/>
      <c r="F183" s="115"/>
      <c r="G183" s="112">
        <v>1000</v>
      </c>
      <c r="H183" s="112">
        <f t="shared" ref="H183:H188" si="11">H184</f>
        <v>1000</v>
      </c>
      <c r="I183" s="112">
        <f t="shared" si="10"/>
        <v>100</v>
      </c>
    </row>
    <row r="184" spans="1:9">
      <c r="A184" s="34" t="s">
        <v>381</v>
      </c>
      <c r="B184" s="76" t="s">
        <v>52</v>
      </c>
      <c r="C184" s="35" t="s">
        <v>382</v>
      </c>
      <c r="D184" s="44"/>
      <c r="E184" s="35"/>
      <c r="F184" s="35"/>
      <c r="G184" s="24">
        <v>1000</v>
      </c>
      <c r="H184" s="24">
        <f t="shared" si="11"/>
        <v>1000</v>
      </c>
      <c r="I184" s="112">
        <f t="shared" si="10"/>
        <v>100</v>
      </c>
    </row>
    <row r="185" spans="1:9" ht="24.6">
      <c r="A185" s="48" t="s">
        <v>383</v>
      </c>
      <c r="B185" s="77" t="s">
        <v>52</v>
      </c>
      <c r="C185" s="49" t="s">
        <v>382</v>
      </c>
      <c r="D185" s="50" t="s">
        <v>384</v>
      </c>
      <c r="E185" s="51"/>
      <c r="F185" s="49"/>
      <c r="G185" s="52">
        <v>1000</v>
      </c>
      <c r="H185" s="52">
        <f t="shared" si="11"/>
        <v>1000</v>
      </c>
      <c r="I185" s="112">
        <f t="shared" si="10"/>
        <v>100</v>
      </c>
    </row>
    <row r="186" spans="1:9" ht="72.599999999999994">
      <c r="A186" s="34" t="s">
        <v>385</v>
      </c>
      <c r="B186" s="76" t="s">
        <v>52</v>
      </c>
      <c r="C186" s="35" t="s">
        <v>382</v>
      </c>
      <c r="D186" s="44" t="s">
        <v>386</v>
      </c>
      <c r="E186" s="35"/>
      <c r="F186" s="45"/>
      <c r="G186" s="24">
        <v>1000</v>
      </c>
      <c r="H186" s="24">
        <f t="shared" si="11"/>
        <v>1000</v>
      </c>
      <c r="I186" s="112">
        <f t="shared" si="10"/>
        <v>100</v>
      </c>
    </row>
    <row r="187" spans="1:9" ht="24">
      <c r="A187" s="34" t="s">
        <v>361</v>
      </c>
      <c r="B187" s="76" t="s">
        <v>52</v>
      </c>
      <c r="C187" s="35" t="s">
        <v>382</v>
      </c>
      <c r="D187" s="44" t="s">
        <v>386</v>
      </c>
      <c r="E187" s="35">
        <v>500</v>
      </c>
      <c r="F187" s="35"/>
      <c r="G187" s="24">
        <v>1000</v>
      </c>
      <c r="H187" s="24">
        <f t="shared" si="11"/>
        <v>1000</v>
      </c>
      <c r="I187" s="112">
        <f t="shared" si="10"/>
        <v>100</v>
      </c>
    </row>
    <row r="188" spans="1:9" ht="24">
      <c r="A188" s="34" t="s">
        <v>362</v>
      </c>
      <c r="B188" s="76" t="s">
        <v>52</v>
      </c>
      <c r="C188" s="35" t="s">
        <v>382</v>
      </c>
      <c r="D188" s="44" t="s">
        <v>387</v>
      </c>
      <c r="E188" s="35">
        <v>540</v>
      </c>
      <c r="F188" s="35"/>
      <c r="G188" s="24">
        <v>1000</v>
      </c>
      <c r="H188" s="24">
        <f t="shared" si="11"/>
        <v>1000</v>
      </c>
      <c r="I188" s="112">
        <f t="shared" si="10"/>
        <v>100</v>
      </c>
    </row>
    <row r="189" spans="1:9" ht="24.6">
      <c r="A189" s="79" t="s">
        <v>363</v>
      </c>
      <c r="B189" s="80" t="s">
        <v>52</v>
      </c>
      <c r="C189" s="81" t="s">
        <v>382</v>
      </c>
      <c r="D189" s="44" t="s">
        <v>387</v>
      </c>
      <c r="E189" s="35">
        <v>540</v>
      </c>
      <c r="F189" s="35"/>
      <c r="G189" s="24">
        <v>1000</v>
      </c>
      <c r="H189" s="24">
        <v>1000</v>
      </c>
      <c r="I189" s="112">
        <f t="shared" si="10"/>
        <v>100</v>
      </c>
    </row>
    <row r="190" spans="1:9">
      <c r="A190" s="82"/>
      <c r="B190" s="84"/>
      <c r="C190" s="83"/>
      <c r="G190" s="29"/>
    </row>
    <row r="191" spans="1:9">
      <c r="A191" s="83"/>
      <c r="B191" s="84"/>
      <c r="C191" s="83"/>
    </row>
    <row r="192" spans="1:9">
      <c r="A192" s="83"/>
      <c r="B192" s="85"/>
      <c r="C192" s="83"/>
    </row>
    <row r="193" spans="1:3">
      <c r="A193" s="83"/>
      <c r="B193" s="84"/>
      <c r="C193" s="83"/>
    </row>
    <row r="194" spans="1:3">
      <c r="A194" s="83"/>
      <c r="B194" s="84"/>
      <c r="C194" s="83"/>
    </row>
    <row r="195" spans="1:3">
      <c r="A195" s="83"/>
      <c r="B195" s="84"/>
      <c r="C195" s="83"/>
    </row>
    <row r="196" spans="1:3">
      <c r="A196" s="83"/>
      <c r="B196" s="85"/>
      <c r="C196" s="83"/>
    </row>
    <row r="197" spans="1:3">
      <c r="A197" s="83"/>
      <c r="B197" s="84"/>
      <c r="C197" s="83"/>
    </row>
    <row r="198" spans="1:3">
      <c r="A198" s="83"/>
      <c r="B198" s="84"/>
      <c r="C198" s="83"/>
    </row>
    <row r="199" spans="1:3">
      <c r="A199" s="83"/>
      <c r="B199" s="85"/>
      <c r="C199" s="83"/>
    </row>
    <row r="200" spans="1:3">
      <c r="A200" s="83"/>
      <c r="B200" s="84"/>
      <c r="C200" s="83"/>
    </row>
    <row r="201" spans="1:3">
      <c r="A201" s="83"/>
      <c r="B201" s="84"/>
      <c r="C201" s="83"/>
    </row>
    <row r="202" spans="1:3">
      <c r="A202" s="83"/>
      <c r="B202" s="84"/>
      <c r="C202" s="83"/>
    </row>
    <row r="203" spans="1:3">
      <c r="A203" s="83"/>
      <c r="B203" s="85"/>
      <c r="C203" s="83"/>
    </row>
    <row r="204" spans="1:3">
      <c r="A204" s="83"/>
      <c r="B204" s="84"/>
      <c r="C204" s="83"/>
    </row>
    <row r="205" spans="1:3">
      <c r="A205" s="83"/>
      <c r="B205" s="84"/>
      <c r="C205" s="83"/>
    </row>
    <row r="206" spans="1:3">
      <c r="A206" s="83"/>
      <c r="B206" s="85"/>
      <c r="C206" s="83"/>
    </row>
    <row r="207" spans="1:3">
      <c r="A207" s="83"/>
      <c r="B207" s="84"/>
      <c r="C207" s="83"/>
    </row>
    <row r="208" spans="1:3">
      <c r="A208" s="83"/>
      <c r="B208" s="84"/>
      <c r="C208" s="83"/>
    </row>
    <row r="209" spans="1:3">
      <c r="A209" s="83"/>
      <c r="B209" s="84"/>
      <c r="C209" s="83"/>
    </row>
    <row r="210" spans="1:3">
      <c r="A210" s="83"/>
      <c r="B210" s="85"/>
      <c r="C210" s="83"/>
    </row>
    <row r="211" spans="1:3">
      <c r="A211" s="83"/>
      <c r="B211" s="84"/>
      <c r="C211" s="83"/>
    </row>
    <row r="212" spans="1:3">
      <c r="A212" s="83"/>
      <c r="B212" s="84"/>
      <c r="C212" s="83"/>
    </row>
    <row r="213" spans="1:3">
      <c r="A213" s="83"/>
      <c r="B213" s="85"/>
      <c r="C213" s="83"/>
    </row>
    <row r="214" spans="1:3">
      <c r="A214" s="83"/>
      <c r="B214" s="84"/>
      <c r="C214" s="83"/>
    </row>
    <row r="215" spans="1:3">
      <c r="A215" s="83"/>
      <c r="B215" s="84"/>
      <c r="C215" s="83"/>
    </row>
    <row r="216" spans="1:3">
      <c r="A216" s="83"/>
      <c r="B216" s="84"/>
      <c r="C216" s="83"/>
    </row>
    <row r="217" spans="1:3">
      <c r="A217" s="83"/>
      <c r="B217" s="85"/>
      <c r="C217" s="83"/>
    </row>
    <row r="218" spans="1:3">
      <c r="A218" s="83"/>
      <c r="B218" s="84"/>
      <c r="C218" s="83"/>
    </row>
    <row r="219" spans="1:3">
      <c r="A219" s="83"/>
      <c r="B219" s="84"/>
      <c r="C219" s="83"/>
    </row>
    <row r="220" spans="1:3">
      <c r="A220" s="83"/>
      <c r="B220" s="85"/>
      <c r="C220" s="83"/>
    </row>
    <row r="221" spans="1:3">
      <c r="A221" s="83"/>
      <c r="B221" s="84"/>
      <c r="C221" s="83"/>
    </row>
    <row r="222" spans="1:3">
      <c r="A222" s="83"/>
      <c r="B222" s="84"/>
      <c r="C222" s="83"/>
    </row>
    <row r="223" spans="1:3">
      <c r="A223" s="83"/>
      <c r="B223" s="84"/>
      <c r="C223" s="83"/>
    </row>
    <row r="224" spans="1:3">
      <c r="A224" s="83"/>
      <c r="B224" s="85"/>
      <c r="C224" s="83"/>
    </row>
    <row r="225" spans="1:3">
      <c r="A225" s="83"/>
      <c r="B225" s="84"/>
      <c r="C225" s="83"/>
    </row>
    <row r="226" spans="1:3">
      <c r="A226" s="83"/>
      <c r="B226" s="84"/>
      <c r="C226" s="83"/>
    </row>
    <row r="227" spans="1:3">
      <c r="A227" s="83"/>
      <c r="B227" s="85"/>
      <c r="C227" s="83"/>
    </row>
    <row r="228" spans="1:3">
      <c r="A228" s="83"/>
      <c r="B228" s="84"/>
      <c r="C228" s="83"/>
    </row>
    <row r="229" spans="1:3">
      <c r="A229" s="83"/>
      <c r="B229" s="84"/>
      <c r="C229" s="83"/>
    </row>
    <row r="230" spans="1:3">
      <c r="A230" s="83"/>
      <c r="B230" s="84"/>
      <c r="C230" s="83"/>
    </row>
    <row r="231" spans="1:3">
      <c r="A231" s="83"/>
      <c r="B231" s="85"/>
      <c r="C231" s="83"/>
    </row>
    <row r="232" spans="1:3">
      <c r="B232" s="83"/>
    </row>
  </sheetData>
  <mergeCells count="5">
    <mergeCell ref="E2:H2"/>
    <mergeCell ref="E5:H5"/>
    <mergeCell ref="C3:H3"/>
    <mergeCell ref="B4:H4"/>
    <mergeCell ref="A6:H6"/>
  </mergeCells>
  <pageMargins left="0.7" right="0.7" top="0.75" bottom="0.75" header="0.3" footer="0.3"/>
  <pageSetup paperSize="9" scale="8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1"/>
  <sheetViews>
    <sheetView workbookViewId="0">
      <selection activeCell="B1" sqref="B1:E1"/>
    </sheetView>
  </sheetViews>
  <sheetFormatPr defaultRowHeight="14.4"/>
  <cols>
    <col min="1" max="1" width="9.6640625" customWidth="1"/>
    <col min="2" max="2" width="45.33203125" customWidth="1"/>
    <col min="3" max="3" width="14.33203125" customWidth="1"/>
  </cols>
  <sheetData>
    <row r="1" spans="1:5">
      <c r="A1" s="19"/>
      <c r="B1" s="149" t="s">
        <v>421</v>
      </c>
      <c r="C1" s="149"/>
      <c r="D1" s="149"/>
      <c r="E1" s="149"/>
    </row>
    <row r="2" spans="1:5">
      <c r="A2" s="19"/>
      <c r="B2" s="149" t="s">
        <v>406</v>
      </c>
      <c r="C2" s="149"/>
      <c r="D2" s="149"/>
      <c r="E2" s="149"/>
    </row>
    <row r="3" spans="1:5">
      <c r="A3" s="19"/>
      <c r="B3" s="149" t="s">
        <v>267</v>
      </c>
      <c r="C3" s="149"/>
      <c r="D3" s="149"/>
      <c r="E3" s="149"/>
    </row>
    <row r="4" spans="1:5">
      <c r="A4" s="19"/>
      <c r="B4" s="149" t="s">
        <v>411</v>
      </c>
      <c r="C4" s="149"/>
      <c r="D4" s="149"/>
      <c r="E4" s="149"/>
    </row>
    <row r="6" spans="1:5">
      <c r="A6" t="s">
        <v>405</v>
      </c>
    </row>
    <row r="7" spans="1:5">
      <c r="A7" t="s">
        <v>162</v>
      </c>
      <c r="B7" t="s">
        <v>161</v>
      </c>
    </row>
    <row r="8" spans="1:5">
      <c r="A8" s="2"/>
      <c r="B8" s="2"/>
      <c r="C8" s="2" t="s">
        <v>81</v>
      </c>
    </row>
    <row r="9" spans="1:5">
      <c r="A9" s="7" t="s">
        <v>82</v>
      </c>
      <c r="B9" s="7" t="s">
        <v>83</v>
      </c>
      <c r="C9" s="7" t="s">
        <v>3</v>
      </c>
    </row>
    <row r="10" spans="1:5">
      <c r="A10" s="12">
        <v>1</v>
      </c>
      <c r="B10" s="12" t="s">
        <v>80</v>
      </c>
      <c r="C10" s="111">
        <f>C11+C12+C13</f>
        <v>4258929.2299999995</v>
      </c>
    </row>
    <row r="11" spans="1:5" ht="57.6">
      <c r="A11" s="7" t="s">
        <v>84</v>
      </c>
      <c r="B11" s="7" t="s">
        <v>85</v>
      </c>
      <c r="C11" s="8">
        <v>126000</v>
      </c>
    </row>
    <row r="12" spans="1:5" ht="57.6">
      <c r="A12" s="7" t="s">
        <v>86</v>
      </c>
      <c r="B12" s="7" t="s">
        <v>87</v>
      </c>
      <c r="C12" s="73">
        <v>3782966.61</v>
      </c>
    </row>
    <row r="13" spans="1:5">
      <c r="A13" s="7" t="s">
        <v>88</v>
      </c>
      <c r="B13" s="7" t="s">
        <v>89</v>
      </c>
      <c r="C13" s="8">
        <v>349962.62</v>
      </c>
    </row>
    <row r="14" spans="1:5">
      <c r="A14" s="12" t="s">
        <v>91</v>
      </c>
      <c r="B14" s="12" t="s">
        <v>90</v>
      </c>
      <c r="C14" s="13">
        <f>C15</f>
        <v>36100</v>
      </c>
    </row>
    <row r="15" spans="1:5">
      <c r="A15" s="7"/>
      <c r="B15" s="7" t="s">
        <v>92</v>
      </c>
      <c r="C15" s="8">
        <v>36100</v>
      </c>
    </row>
    <row r="16" spans="1:5">
      <c r="A16" s="12" t="s">
        <v>94</v>
      </c>
      <c r="B16" s="12" t="s">
        <v>115</v>
      </c>
      <c r="C16" s="13">
        <f>C17+C18</f>
        <v>483479.77999999997</v>
      </c>
    </row>
    <row r="17" spans="1:3" ht="28.8">
      <c r="A17" s="7"/>
      <c r="B17" s="7" t="s">
        <v>93</v>
      </c>
      <c r="C17" s="8">
        <v>205585.86</v>
      </c>
    </row>
    <row r="18" spans="1:3" ht="43.2">
      <c r="A18" s="7"/>
      <c r="B18" s="7" t="s">
        <v>95</v>
      </c>
      <c r="C18" s="8">
        <v>277893.92</v>
      </c>
    </row>
    <row r="19" spans="1:3">
      <c r="A19" s="12" t="s">
        <v>97</v>
      </c>
      <c r="B19" s="12" t="s">
        <v>96</v>
      </c>
      <c r="C19" s="13">
        <f>C20+C21</f>
        <v>1502285.06</v>
      </c>
    </row>
    <row r="20" spans="1:3">
      <c r="A20" s="7"/>
      <c r="B20" s="7" t="s">
        <v>98</v>
      </c>
      <c r="C20" s="8">
        <v>1417285.06</v>
      </c>
    </row>
    <row r="21" spans="1:3" ht="28.8">
      <c r="A21" s="21" t="s">
        <v>228</v>
      </c>
      <c r="B21" s="7" t="s">
        <v>229</v>
      </c>
      <c r="C21" s="8">
        <v>85000</v>
      </c>
    </row>
    <row r="22" spans="1:3">
      <c r="A22" s="12" t="s">
        <v>116</v>
      </c>
      <c r="B22" s="12" t="s">
        <v>99</v>
      </c>
      <c r="C22" s="13">
        <f>C23+C24</f>
        <v>3376525.6799999997</v>
      </c>
    </row>
    <row r="23" spans="1:3">
      <c r="A23" s="7" t="s">
        <v>100</v>
      </c>
      <c r="B23" s="7" t="s">
        <v>101</v>
      </c>
      <c r="C23" s="8">
        <v>435168.61</v>
      </c>
    </row>
    <row r="24" spans="1:3">
      <c r="A24" s="7" t="s">
        <v>102</v>
      </c>
      <c r="B24" s="7" t="s">
        <v>103</v>
      </c>
      <c r="C24" s="8">
        <v>2941357.07</v>
      </c>
    </row>
    <row r="25" spans="1:3">
      <c r="A25" s="12" t="s">
        <v>117</v>
      </c>
      <c r="B25" s="12" t="s">
        <v>104</v>
      </c>
      <c r="C25" s="13">
        <f>C26</f>
        <v>0</v>
      </c>
    </row>
    <row r="26" spans="1:3">
      <c r="A26" s="7"/>
      <c r="B26" s="7" t="s">
        <v>104</v>
      </c>
      <c r="C26" s="8">
        <v>0</v>
      </c>
    </row>
    <row r="27" spans="1:3">
      <c r="A27" s="12" t="s">
        <v>118</v>
      </c>
      <c r="B27" s="12" t="s">
        <v>105</v>
      </c>
      <c r="C27" s="13">
        <f>C28</f>
        <v>3286686.65</v>
      </c>
    </row>
    <row r="28" spans="1:3">
      <c r="A28" s="7" t="s">
        <v>106</v>
      </c>
      <c r="B28" s="7" t="s">
        <v>107</v>
      </c>
      <c r="C28" s="8">
        <v>3286686.65</v>
      </c>
    </row>
    <row r="29" spans="1:3">
      <c r="A29" s="12" t="s">
        <v>119</v>
      </c>
      <c r="B29" s="12" t="s">
        <v>108</v>
      </c>
      <c r="C29" s="13">
        <f>C30+C31+C32</f>
        <v>260964.00999999998</v>
      </c>
    </row>
    <row r="30" spans="1:3">
      <c r="A30" s="7" t="s">
        <v>109</v>
      </c>
      <c r="B30" s="7" t="s">
        <v>110</v>
      </c>
      <c r="C30" s="8">
        <v>0</v>
      </c>
    </row>
    <row r="31" spans="1:3">
      <c r="A31" s="7" t="s">
        <v>109</v>
      </c>
      <c r="B31" s="7" t="s">
        <v>111</v>
      </c>
      <c r="C31" s="8">
        <v>205963.74</v>
      </c>
    </row>
    <row r="32" spans="1:3">
      <c r="A32" s="7" t="s">
        <v>109</v>
      </c>
      <c r="B32" s="7" t="s">
        <v>112</v>
      </c>
      <c r="C32" s="8">
        <v>55000.27</v>
      </c>
    </row>
    <row r="33" spans="1:3">
      <c r="A33" s="12" t="s">
        <v>120</v>
      </c>
      <c r="B33" s="12" t="s">
        <v>113</v>
      </c>
      <c r="C33" s="13">
        <v>1000</v>
      </c>
    </row>
    <row r="34" spans="1:3">
      <c r="A34" s="7" t="s">
        <v>121</v>
      </c>
      <c r="B34" s="7" t="s">
        <v>112</v>
      </c>
      <c r="C34" s="8">
        <v>1000</v>
      </c>
    </row>
    <row r="35" spans="1:3">
      <c r="A35" s="7"/>
      <c r="B35" s="12" t="s">
        <v>114</v>
      </c>
      <c r="C35" s="13">
        <f>C33+C29+C27+C25+C22+C19+C16+C14+C10</f>
        <v>13205970.41</v>
      </c>
    </row>
    <row r="36" spans="1:3">
      <c r="A36" s="2"/>
      <c r="B36" s="2"/>
      <c r="C36" s="2"/>
    </row>
    <row r="37" spans="1:3">
      <c r="A37" s="2"/>
      <c r="B37" s="2"/>
      <c r="C37" s="2"/>
    </row>
    <row r="38" spans="1:3">
      <c r="A38" s="2"/>
      <c r="B38" s="2"/>
      <c r="C38" s="2"/>
    </row>
    <row r="39" spans="1:3">
      <c r="A39" s="2"/>
      <c r="B39" s="2"/>
      <c r="C39" s="2"/>
    </row>
    <row r="40" spans="1:3">
      <c r="A40" s="2"/>
      <c r="B40" s="2"/>
      <c r="C40" s="2"/>
    </row>
    <row r="41" spans="1:3">
      <c r="A41" s="2"/>
      <c r="B41" s="2"/>
      <c r="C41" s="2"/>
    </row>
    <row r="42" spans="1:3">
      <c r="A42" s="2"/>
      <c r="B42" s="2"/>
      <c r="C42" s="2"/>
    </row>
    <row r="43" spans="1:3">
      <c r="A43" s="2"/>
      <c r="B43" s="2"/>
      <c r="C43" s="2"/>
    </row>
    <row r="44" spans="1:3">
      <c r="A44" s="2"/>
      <c r="B44" s="2"/>
      <c r="C44" s="2"/>
    </row>
    <row r="45" spans="1:3">
      <c r="A45" s="2"/>
      <c r="B45" s="2"/>
      <c r="C45" s="2"/>
    </row>
    <row r="46" spans="1:3">
      <c r="A46" s="2"/>
      <c r="B46" s="2"/>
      <c r="C46" s="2"/>
    </row>
    <row r="47" spans="1:3">
      <c r="A47" s="2"/>
      <c r="B47" s="2"/>
      <c r="C47" s="2"/>
    </row>
    <row r="48" spans="1:3">
      <c r="A48" s="2"/>
      <c r="B48" s="2"/>
      <c r="C48" s="2"/>
    </row>
    <row r="49" spans="1:3">
      <c r="A49" s="2"/>
      <c r="B49" s="2"/>
      <c r="C49" s="2"/>
    </row>
    <row r="50" spans="1:3">
      <c r="A50" s="2"/>
      <c r="B50" s="2"/>
      <c r="C50" s="2"/>
    </row>
    <row r="51" spans="1:3">
      <c r="A51" s="2"/>
      <c r="B51" s="2"/>
      <c r="C51" s="2"/>
    </row>
  </sheetData>
  <mergeCells count="4">
    <mergeCell ref="B1:E1"/>
    <mergeCell ref="B2:E2"/>
    <mergeCell ref="B3:E3"/>
    <mergeCell ref="B4:E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5:E32"/>
  <sheetViews>
    <sheetView workbookViewId="0">
      <selection activeCell="B5" sqref="B5:E5"/>
    </sheetView>
  </sheetViews>
  <sheetFormatPr defaultRowHeight="14.4"/>
  <cols>
    <col min="1" max="1" width="14.109375" customWidth="1"/>
    <col min="2" max="2" width="44.33203125" customWidth="1"/>
    <col min="3" max="3" width="14.33203125" customWidth="1"/>
    <col min="4" max="4" width="16" customWidth="1"/>
    <col min="5" max="5" width="11.44140625" bestFit="1" customWidth="1"/>
  </cols>
  <sheetData>
    <row r="5" spans="1:5">
      <c r="B5" s="149" t="s">
        <v>419</v>
      </c>
      <c r="C5" s="149"/>
      <c r="D5" s="149"/>
      <c r="E5" s="149"/>
    </row>
    <row r="6" spans="1:5">
      <c r="B6" s="149" t="s">
        <v>406</v>
      </c>
      <c r="C6" s="149"/>
      <c r="D6" s="149"/>
      <c r="E6" s="149"/>
    </row>
    <row r="7" spans="1:5">
      <c r="B7" s="149" t="s">
        <v>267</v>
      </c>
      <c r="C7" s="149"/>
      <c r="D7" s="149"/>
      <c r="E7" s="149"/>
    </row>
    <row r="8" spans="1:5">
      <c r="B8" s="149" t="s">
        <v>412</v>
      </c>
      <c r="C8" s="149"/>
      <c r="D8" s="149"/>
      <c r="E8" s="149"/>
    </row>
    <row r="9" spans="1:5">
      <c r="B9" s="19"/>
      <c r="C9" s="19"/>
      <c r="D9" s="19"/>
    </row>
    <row r="10" spans="1:5">
      <c r="A10" t="s">
        <v>122</v>
      </c>
      <c r="E10" s="19"/>
    </row>
    <row r="11" spans="1:5">
      <c r="A11" t="s">
        <v>163</v>
      </c>
      <c r="E11" s="19"/>
    </row>
    <row r="12" spans="1:5">
      <c r="B12" t="s">
        <v>397</v>
      </c>
    </row>
    <row r="13" spans="1:5">
      <c r="B13" s="19"/>
      <c r="C13" s="19"/>
      <c r="D13" s="19"/>
    </row>
    <row r="14" spans="1:5">
      <c r="A14" s="11"/>
      <c r="B14" s="11"/>
      <c r="C14" s="11"/>
      <c r="D14" s="11"/>
      <c r="E14" s="11"/>
    </row>
    <row r="15" spans="1:5" ht="28.8">
      <c r="A15" s="3" t="s">
        <v>123</v>
      </c>
      <c r="B15" s="3" t="s">
        <v>124</v>
      </c>
      <c r="C15" s="3" t="s">
        <v>398</v>
      </c>
      <c r="D15" s="3" t="s">
        <v>399</v>
      </c>
      <c r="E15" s="3" t="s">
        <v>51</v>
      </c>
    </row>
    <row r="16" spans="1:5">
      <c r="A16" s="3">
        <v>1</v>
      </c>
      <c r="B16" s="3" t="s">
        <v>125</v>
      </c>
      <c r="C16" s="4">
        <f>C17</f>
        <v>3549640</v>
      </c>
      <c r="D16" s="4">
        <f>D17</f>
        <v>3342686.92</v>
      </c>
      <c r="E16" s="4">
        <f>D16/C16*100</f>
        <v>94.169744537474216</v>
      </c>
    </row>
    <row r="17" spans="1:5">
      <c r="A17" s="14" t="s">
        <v>130</v>
      </c>
      <c r="B17" s="3" t="s">
        <v>112</v>
      </c>
      <c r="C17" s="4">
        <f>C19+C20+C21</f>
        <v>3549640</v>
      </c>
      <c r="D17" s="4">
        <f>D19+D20+D21</f>
        <v>3342686.92</v>
      </c>
      <c r="E17" s="4">
        <f>D17/C17*100</f>
        <v>94.169744537474216</v>
      </c>
    </row>
    <row r="18" spans="1:5">
      <c r="A18" s="3"/>
      <c r="B18" s="3" t="s">
        <v>126</v>
      </c>
      <c r="C18" s="3"/>
      <c r="D18" s="3"/>
      <c r="E18" s="3"/>
    </row>
    <row r="19" spans="1:5" ht="57.6">
      <c r="A19" s="3"/>
      <c r="B19" s="3" t="s">
        <v>127</v>
      </c>
      <c r="C19" s="4">
        <v>3478640</v>
      </c>
      <c r="D19" s="4">
        <v>3286686.65</v>
      </c>
      <c r="E19" s="4">
        <f>D19/C19*100</f>
        <v>94.481942655750515</v>
      </c>
    </row>
    <row r="20" spans="1:5" ht="43.2">
      <c r="A20" s="3"/>
      <c r="B20" s="3" t="s">
        <v>128</v>
      </c>
      <c r="C20" s="4">
        <v>1000</v>
      </c>
      <c r="D20" s="4">
        <v>1000</v>
      </c>
      <c r="E20" s="4">
        <v>100</v>
      </c>
    </row>
    <row r="21" spans="1:5" ht="86.4">
      <c r="A21" s="3"/>
      <c r="B21" s="3" t="s">
        <v>129</v>
      </c>
      <c r="C21" s="4">
        <v>70000</v>
      </c>
      <c r="D21" s="4">
        <v>55000.27</v>
      </c>
      <c r="E21" s="4">
        <f>D21/C21*100</f>
        <v>78.571814285714282</v>
      </c>
    </row>
    <row r="22" spans="1:5">
      <c r="A22" s="10"/>
      <c r="B22" s="10"/>
      <c r="C22" s="10"/>
      <c r="D22" s="10"/>
      <c r="E22" s="10"/>
    </row>
    <row r="23" spans="1:5">
      <c r="A23" s="10"/>
      <c r="B23" s="10"/>
      <c r="C23" s="10"/>
      <c r="D23" s="10"/>
      <c r="E23" s="10"/>
    </row>
    <row r="24" spans="1:5">
      <c r="A24" s="10"/>
      <c r="B24" s="10"/>
      <c r="C24" s="10"/>
      <c r="D24" s="10"/>
      <c r="E24" s="10"/>
    </row>
    <row r="25" spans="1:5">
      <c r="A25" s="10"/>
      <c r="B25" s="10"/>
      <c r="C25" s="10"/>
      <c r="D25" s="10"/>
      <c r="E25" s="10"/>
    </row>
    <row r="26" spans="1:5">
      <c r="A26" s="10"/>
      <c r="B26" s="10"/>
      <c r="C26" s="10"/>
      <c r="D26" s="10"/>
      <c r="E26" s="10"/>
    </row>
    <row r="27" spans="1:5">
      <c r="A27" s="10"/>
      <c r="B27" s="10"/>
      <c r="C27" s="10"/>
      <c r="D27" s="10"/>
      <c r="E27" s="10"/>
    </row>
    <row r="28" spans="1:5">
      <c r="A28" s="10"/>
      <c r="B28" s="10"/>
      <c r="C28" s="10"/>
      <c r="D28" s="10"/>
      <c r="E28" s="10"/>
    </row>
    <row r="29" spans="1:5">
      <c r="A29" s="10"/>
      <c r="B29" s="10"/>
      <c r="C29" s="10"/>
      <c r="D29" s="10"/>
      <c r="E29" s="10"/>
    </row>
    <row r="30" spans="1:5">
      <c r="A30" s="10"/>
      <c r="B30" s="10"/>
      <c r="C30" s="10"/>
      <c r="D30" s="10"/>
      <c r="E30" s="10"/>
    </row>
    <row r="31" spans="1:5">
      <c r="A31" s="10"/>
      <c r="B31" s="10"/>
      <c r="C31" s="10"/>
      <c r="D31" s="10"/>
      <c r="E31" s="10"/>
    </row>
    <row r="32" spans="1:5">
      <c r="A32" s="10"/>
      <c r="B32" s="10"/>
      <c r="C32" s="10"/>
      <c r="D32" s="10"/>
      <c r="E32" s="10"/>
    </row>
  </sheetData>
  <mergeCells count="4">
    <mergeCell ref="B5:E5"/>
    <mergeCell ref="B6:E6"/>
    <mergeCell ref="B7:E7"/>
    <mergeCell ref="B8:E8"/>
  </mergeCells>
  <pageMargins left="0.7" right="0.7" top="0.75" bottom="0.75" header="0.3" footer="0.3"/>
  <pageSetup paperSize="9" scale="87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B1" sqref="B1:E1"/>
    </sheetView>
  </sheetViews>
  <sheetFormatPr defaultRowHeight="14.4"/>
  <cols>
    <col min="2" max="2" width="37.33203125" customWidth="1"/>
    <col min="3" max="4" width="12.6640625" customWidth="1"/>
  </cols>
  <sheetData>
    <row r="1" spans="1:6">
      <c r="B1" s="149" t="s">
        <v>418</v>
      </c>
      <c r="C1" s="149"/>
      <c r="D1" s="149"/>
      <c r="E1" s="149"/>
    </row>
    <row r="2" spans="1:6">
      <c r="B2" s="149" t="s">
        <v>413</v>
      </c>
      <c r="C2" s="149"/>
      <c r="D2" s="149"/>
      <c r="E2" s="149"/>
    </row>
    <row r="3" spans="1:6">
      <c r="B3" s="149" t="s">
        <v>267</v>
      </c>
      <c r="C3" s="149"/>
      <c r="D3" s="149"/>
      <c r="E3" s="149"/>
    </row>
    <row r="4" spans="1:6">
      <c r="B4" s="149" t="s">
        <v>411</v>
      </c>
      <c r="C4" s="149"/>
      <c r="D4" s="149"/>
      <c r="E4" s="149"/>
    </row>
    <row r="5" spans="1:6">
      <c r="A5" t="s">
        <v>122</v>
      </c>
      <c r="E5" s="19"/>
    </row>
    <row r="6" spans="1:6">
      <c r="A6" t="s">
        <v>400</v>
      </c>
      <c r="E6" s="19"/>
    </row>
    <row r="9" spans="1:6" ht="57.6">
      <c r="A9" s="7" t="s">
        <v>123</v>
      </c>
      <c r="B9" s="7" t="s">
        <v>124</v>
      </c>
      <c r="C9" s="7" t="s">
        <v>398</v>
      </c>
      <c r="D9" s="7" t="s">
        <v>401</v>
      </c>
      <c r="E9" s="7" t="s">
        <v>51</v>
      </c>
      <c r="F9" s="2"/>
    </row>
    <row r="10" spans="1:6">
      <c r="A10" s="15"/>
      <c r="B10" s="7" t="s">
        <v>138</v>
      </c>
      <c r="C10" s="8">
        <f>C11+C14+C17+C20</f>
        <v>13133032.060000001</v>
      </c>
      <c r="D10" s="8">
        <f>D11+D14+D17+D20</f>
        <v>12908704.35</v>
      </c>
      <c r="E10" s="8">
        <f>D10/C10*100</f>
        <v>98.291881806310002</v>
      </c>
      <c r="F10" s="2"/>
    </row>
    <row r="11" spans="1:6" ht="28.8">
      <c r="A11" s="15" t="s">
        <v>140</v>
      </c>
      <c r="B11" s="7" t="s">
        <v>131</v>
      </c>
      <c r="C11" s="8">
        <f>C13</f>
        <v>10232231</v>
      </c>
      <c r="D11" s="8">
        <f>D13</f>
        <v>10232231</v>
      </c>
      <c r="E11" s="16">
        <v>100</v>
      </c>
      <c r="F11" s="2"/>
    </row>
    <row r="12" spans="1:6">
      <c r="A12" s="15"/>
      <c r="B12" s="7" t="s">
        <v>139</v>
      </c>
      <c r="C12" s="7"/>
      <c r="D12" s="7"/>
      <c r="E12" s="16"/>
      <c r="F12" s="2"/>
    </row>
    <row r="13" spans="1:6" ht="43.2">
      <c r="A13" s="15" t="s">
        <v>130</v>
      </c>
      <c r="B13" s="7" t="s">
        <v>132</v>
      </c>
      <c r="C13" s="4">
        <v>10232231</v>
      </c>
      <c r="D13" s="4">
        <v>10232231</v>
      </c>
      <c r="E13" s="16">
        <v>100</v>
      </c>
      <c r="F13" s="2"/>
    </row>
    <row r="14" spans="1:6" ht="28.8">
      <c r="A14" s="15" t="s">
        <v>141</v>
      </c>
      <c r="B14" s="7" t="s">
        <v>133</v>
      </c>
      <c r="C14" s="8">
        <f>C16</f>
        <v>712416</v>
      </c>
      <c r="D14" s="8">
        <f>D16</f>
        <v>712416</v>
      </c>
      <c r="E14" s="16">
        <f>D14/C14*100</f>
        <v>100</v>
      </c>
      <c r="F14" s="2"/>
    </row>
    <row r="15" spans="1:6">
      <c r="A15" s="15"/>
      <c r="B15" s="7" t="s">
        <v>139</v>
      </c>
      <c r="C15" s="7"/>
      <c r="D15" s="7"/>
      <c r="E15" s="16"/>
      <c r="F15" s="2"/>
    </row>
    <row r="16" spans="1:6" ht="28.8">
      <c r="A16" s="15" t="s">
        <v>142</v>
      </c>
      <c r="B16" s="7" t="s">
        <v>134</v>
      </c>
      <c r="C16" s="4">
        <v>712416</v>
      </c>
      <c r="D16" s="4">
        <v>712416</v>
      </c>
      <c r="E16" s="16">
        <f>D16/C16*100</f>
        <v>100</v>
      </c>
      <c r="F16" s="2"/>
    </row>
    <row r="17" spans="1:6" ht="28.8">
      <c r="A17" s="15"/>
      <c r="B17" s="7" t="s">
        <v>135</v>
      </c>
      <c r="C17" s="8">
        <v>36100</v>
      </c>
      <c r="D17" s="8">
        <v>36100</v>
      </c>
      <c r="E17" s="16">
        <v>100</v>
      </c>
      <c r="F17" s="2"/>
    </row>
    <row r="18" spans="1:6">
      <c r="A18" s="15"/>
      <c r="B18" s="7" t="s">
        <v>6</v>
      </c>
      <c r="C18" s="7"/>
      <c r="D18" s="7"/>
      <c r="E18" s="16"/>
      <c r="F18" s="2"/>
    </row>
    <row r="19" spans="1:6" ht="57.6">
      <c r="A19" s="15"/>
      <c r="B19" s="7" t="s">
        <v>136</v>
      </c>
      <c r="C19" s="8">
        <v>36100</v>
      </c>
      <c r="D19" s="8">
        <v>36100</v>
      </c>
      <c r="E19" s="16">
        <v>100</v>
      </c>
      <c r="F19" s="2"/>
    </row>
    <row r="20" spans="1:6">
      <c r="A20" s="15"/>
      <c r="B20" s="7" t="s">
        <v>112</v>
      </c>
      <c r="C20" s="8">
        <f>C22</f>
        <v>2152285.06</v>
      </c>
      <c r="D20" s="8">
        <f>D22</f>
        <v>1927957.35</v>
      </c>
      <c r="E20" s="16">
        <f>D20/C20*100</f>
        <v>89.577230536553557</v>
      </c>
      <c r="F20" s="2"/>
    </row>
    <row r="21" spans="1:6">
      <c r="A21" s="15"/>
      <c r="B21" s="7" t="s">
        <v>139</v>
      </c>
      <c r="C21" s="7"/>
      <c r="D21" s="7"/>
      <c r="E21" s="16"/>
      <c r="F21" s="2"/>
    </row>
    <row r="22" spans="1:6" ht="28.8">
      <c r="A22" s="15"/>
      <c r="B22" s="7" t="s">
        <v>137</v>
      </c>
      <c r="C22" s="4">
        <v>2152285.06</v>
      </c>
      <c r="D22" s="4">
        <v>1927957.35</v>
      </c>
      <c r="E22" s="16">
        <f>D22/C22*100</f>
        <v>89.577230536553557</v>
      </c>
      <c r="F22" s="2"/>
    </row>
  </sheetData>
  <mergeCells count="4">
    <mergeCell ref="B1:E1"/>
    <mergeCell ref="B2:E2"/>
    <mergeCell ref="B3:E3"/>
    <mergeCell ref="B4:E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E13"/>
  <sheetViews>
    <sheetView workbookViewId="0">
      <selection activeCell="B1" sqref="B1:E1"/>
    </sheetView>
  </sheetViews>
  <sheetFormatPr defaultRowHeight="14.4"/>
  <cols>
    <col min="2" max="2" width="26.33203125" customWidth="1"/>
    <col min="3" max="3" width="30" customWidth="1"/>
    <col min="4" max="4" width="16.109375" customWidth="1"/>
  </cols>
  <sheetData>
    <row r="1" spans="2:5">
      <c r="B1" s="149" t="s">
        <v>417</v>
      </c>
      <c r="C1" s="149"/>
      <c r="D1" s="149"/>
      <c r="E1" s="149"/>
    </row>
    <row r="2" spans="2:5">
      <c r="B2" s="149" t="s">
        <v>414</v>
      </c>
      <c r="C2" s="149"/>
      <c r="D2" s="149"/>
      <c r="E2" s="149"/>
    </row>
    <row r="3" spans="2:5">
      <c r="B3" s="149" t="s">
        <v>267</v>
      </c>
      <c r="C3" s="149"/>
      <c r="D3" s="149"/>
      <c r="E3" s="149"/>
    </row>
    <row r="4" spans="2:5">
      <c r="B4" s="149" t="s">
        <v>410</v>
      </c>
      <c r="C4" s="149"/>
      <c r="D4" s="149"/>
      <c r="E4" s="149"/>
    </row>
    <row r="5" spans="2:5">
      <c r="B5" s="19"/>
      <c r="C5" s="19"/>
      <c r="D5" s="19"/>
    </row>
    <row r="6" spans="2:5">
      <c r="B6" s="18" t="s">
        <v>164</v>
      </c>
      <c r="C6" s="18"/>
      <c r="D6" s="18"/>
    </row>
    <row r="7" spans="2:5">
      <c r="B7" s="142" t="s">
        <v>402</v>
      </c>
      <c r="C7" s="18"/>
      <c r="D7" s="18"/>
    </row>
    <row r="9" spans="2:5" ht="43.2">
      <c r="B9" s="15" t="s">
        <v>143</v>
      </c>
      <c r="C9" s="15" t="s">
        <v>144</v>
      </c>
      <c r="D9" s="15" t="s">
        <v>3</v>
      </c>
    </row>
    <row r="10" spans="2:5" ht="43.2">
      <c r="B10" s="15" t="s">
        <v>146</v>
      </c>
      <c r="C10" s="15" t="s">
        <v>145</v>
      </c>
      <c r="D10" s="15" t="s">
        <v>403</v>
      </c>
    </row>
    <row r="11" spans="2:5">
      <c r="B11" s="17"/>
      <c r="C11" s="17"/>
      <c r="D11" s="17"/>
    </row>
    <row r="12" spans="2:5">
      <c r="B12" s="17"/>
      <c r="C12" s="17"/>
      <c r="D12" s="17"/>
    </row>
    <row r="13" spans="2:5">
      <c r="B13" s="17"/>
      <c r="C13" s="17"/>
      <c r="D13" s="17"/>
    </row>
  </sheetData>
  <mergeCells count="4">
    <mergeCell ref="B1:E1"/>
    <mergeCell ref="B2:E2"/>
    <mergeCell ref="B3:E3"/>
    <mergeCell ref="B4:E4"/>
  </mergeCells>
  <pageMargins left="0.7" right="0.7" top="0.75" bottom="0.75" header="0.3" footer="0.3"/>
  <pageSetup paperSize="9" scale="96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B4" sqref="B4:E4"/>
    </sheetView>
  </sheetViews>
  <sheetFormatPr defaultRowHeight="14.4"/>
  <cols>
    <col min="1" max="1" width="26.44140625" customWidth="1"/>
    <col min="2" max="2" width="42.6640625" customWidth="1"/>
    <col min="3" max="3" width="17.44140625" customWidth="1"/>
  </cols>
  <sheetData>
    <row r="1" spans="1:5">
      <c r="B1" s="149" t="s">
        <v>416</v>
      </c>
      <c r="C1" s="149"/>
      <c r="D1" s="149"/>
      <c r="E1" s="149"/>
    </row>
    <row r="2" spans="1:5">
      <c r="B2" s="149" t="s">
        <v>415</v>
      </c>
      <c r="C2" s="149"/>
      <c r="D2" s="149"/>
      <c r="E2" s="149"/>
    </row>
    <row r="3" spans="1:5">
      <c r="B3" s="149" t="s">
        <v>267</v>
      </c>
      <c r="C3" s="149"/>
      <c r="D3" s="149"/>
      <c r="E3" s="149"/>
    </row>
    <row r="4" spans="1:5">
      <c r="B4" s="149" t="s">
        <v>409</v>
      </c>
      <c r="C4" s="149"/>
      <c r="D4" s="149"/>
      <c r="E4" s="149"/>
    </row>
    <row r="6" spans="1:5">
      <c r="A6" t="s">
        <v>165</v>
      </c>
    </row>
    <row r="7" spans="1:5">
      <c r="A7" t="s">
        <v>230</v>
      </c>
    </row>
    <row r="8" spans="1:5">
      <c r="A8" t="s">
        <v>166</v>
      </c>
    </row>
    <row r="9" spans="1:5">
      <c r="A9" t="s">
        <v>167</v>
      </c>
    </row>
    <row r="10" spans="1:5" ht="28.8">
      <c r="A10" s="15" t="s">
        <v>147</v>
      </c>
      <c r="B10" s="15" t="s">
        <v>144</v>
      </c>
      <c r="C10" s="15" t="s">
        <v>3</v>
      </c>
    </row>
    <row r="11" spans="1:5" ht="28.8">
      <c r="A11" s="15" t="s">
        <v>148</v>
      </c>
      <c r="B11" s="15" t="s">
        <v>149</v>
      </c>
      <c r="C11" s="8">
        <f>C12+C16</f>
        <v>161750.72000000067</v>
      </c>
    </row>
    <row r="12" spans="1:5">
      <c r="A12" s="15" t="s">
        <v>150</v>
      </c>
      <c r="B12" s="15" t="s">
        <v>151</v>
      </c>
      <c r="C12" s="8">
        <v>-13205970.41</v>
      </c>
    </row>
    <row r="13" spans="1:5">
      <c r="A13" s="15" t="s">
        <v>150</v>
      </c>
      <c r="B13" s="15" t="s">
        <v>152</v>
      </c>
      <c r="C13" s="8">
        <f>C12</f>
        <v>-13205970.41</v>
      </c>
    </row>
    <row r="14" spans="1:5" ht="28.8">
      <c r="A14" s="15" t="s">
        <v>153</v>
      </c>
      <c r="B14" s="15" t="s">
        <v>154</v>
      </c>
      <c r="C14" s="8">
        <f>C13</f>
        <v>-13205970.41</v>
      </c>
    </row>
    <row r="15" spans="1:5" ht="43.2">
      <c r="A15" s="15" t="s">
        <v>153</v>
      </c>
      <c r="B15" s="15" t="s">
        <v>155</v>
      </c>
      <c r="C15" s="8">
        <f>C14</f>
        <v>-13205970.41</v>
      </c>
    </row>
    <row r="16" spans="1:5">
      <c r="A16" s="15" t="s">
        <v>156</v>
      </c>
      <c r="B16" s="15" t="s">
        <v>157</v>
      </c>
      <c r="C16" s="8">
        <v>13367721.130000001</v>
      </c>
    </row>
    <row r="17" spans="1:3" ht="28.8">
      <c r="A17" s="15" t="s">
        <v>156</v>
      </c>
      <c r="B17" s="15" t="s">
        <v>158</v>
      </c>
      <c r="C17" s="8">
        <f>C16</f>
        <v>13367721.130000001</v>
      </c>
    </row>
    <row r="18" spans="1:3" ht="28.8">
      <c r="A18" s="15" t="s">
        <v>159</v>
      </c>
      <c r="B18" s="15" t="s">
        <v>158</v>
      </c>
      <c r="C18" s="8">
        <f>C17</f>
        <v>13367721.130000001</v>
      </c>
    </row>
    <row r="19" spans="1:3" ht="43.2">
      <c r="A19" s="15" t="s">
        <v>159</v>
      </c>
      <c r="B19" s="15" t="s">
        <v>160</v>
      </c>
      <c r="C19" s="8">
        <f>C18</f>
        <v>13367721.130000001</v>
      </c>
    </row>
    <row r="20" spans="1:3">
      <c r="A20" s="17"/>
      <c r="B20" s="17"/>
      <c r="C20" s="17"/>
    </row>
    <row r="21" spans="1:3">
      <c r="A21" s="17"/>
      <c r="B21" s="17"/>
      <c r="C21" s="17"/>
    </row>
    <row r="22" spans="1:3">
      <c r="A22" s="17"/>
      <c r="B22" s="17"/>
      <c r="C22" s="17"/>
    </row>
    <row r="23" spans="1:3">
      <c r="A23" s="17"/>
      <c r="B23" s="17"/>
      <c r="C23" s="17"/>
    </row>
    <row r="24" spans="1:3">
      <c r="A24" s="17"/>
      <c r="B24" s="17"/>
      <c r="C24" s="17"/>
    </row>
    <row r="25" spans="1:3">
      <c r="A25" s="17"/>
      <c r="B25" s="17"/>
      <c r="C25" s="17"/>
    </row>
  </sheetData>
  <mergeCells count="4">
    <mergeCell ref="B1:E1"/>
    <mergeCell ref="B2:E2"/>
    <mergeCell ref="B3:E3"/>
    <mergeCell ref="B4:E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прил.1</vt:lpstr>
      <vt:lpstr>прил2</vt:lpstr>
      <vt:lpstr>прил3</vt:lpstr>
      <vt:lpstr>прил.4</vt:lpstr>
      <vt:lpstr>прил5</vt:lpstr>
      <vt:lpstr>прил6</vt:lpstr>
      <vt:lpstr>прил.7</vt:lpstr>
      <vt:lpstr>прил8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2024-04-17T05:40:28Z</dcterms:modified>
</cp:coreProperties>
</file>