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бюджета'!$A$1:$Y$1084</definedName>
  </definedNames>
  <calcPr calcId="124519"/>
</workbook>
</file>

<file path=xl/calcChain.xml><?xml version="1.0" encoding="utf-8"?>
<calcChain xmlns="http://schemas.openxmlformats.org/spreadsheetml/2006/main">
  <c r="F812" i="2"/>
  <c r="F815"/>
  <c r="E535"/>
  <c r="F534"/>
  <c r="E534" s="1"/>
  <c r="F348" l="1"/>
  <c r="F350"/>
  <c r="F251"/>
  <c r="E1076" l="1"/>
  <c r="E1075"/>
  <c r="F1074"/>
  <c r="E1074" s="1"/>
  <c r="F1075"/>
  <c r="F1052"/>
  <c r="E1052" s="1"/>
  <c r="E1054"/>
  <c r="E1053"/>
  <c r="F1048"/>
  <c r="E1048" s="1"/>
  <c r="E1049"/>
  <c r="E946"/>
  <c r="E945"/>
  <c r="F945"/>
  <c r="F758"/>
  <c r="F757" s="1"/>
  <c r="F756" s="1"/>
  <c r="E743"/>
  <c r="F742"/>
  <c r="E742" s="1"/>
  <c r="E658"/>
  <c r="F657"/>
  <c r="E657" s="1"/>
  <c r="E590"/>
  <c r="F589"/>
  <c r="E589" s="1"/>
  <c r="E502"/>
  <c r="E501"/>
  <c r="F500"/>
  <c r="F499" s="1"/>
  <c r="E499" s="1"/>
  <c r="E427"/>
  <c r="F426"/>
  <c r="E426" s="1"/>
  <c r="F352"/>
  <c r="F333"/>
  <c r="E333" s="1"/>
  <c r="E334"/>
  <c r="F272"/>
  <c r="F268"/>
  <c r="F265"/>
  <c r="F263"/>
  <c r="F260"/>
  <c r="F258"/>
  <c r="F255"/>
  <c r="F253"/>
  <c r="E226"/>
  <c r="F225"/>
  <c r="E225" s="1"/>
  <c r="F141"/>
  <c r="F139"/>
  <c r="F119"/>
  <c r="F116" s="1"/>
  <c r="F112"/>
  <c r="F114"/>
  <c r="F106"/>
  <c r="F103" s="1"/>
  <c r="F100"/>
  <c r="F98"/>
  <c r="F87"/>
  <c r="F85"/>
  <c r="F46"/>
  <c r="F45" s="1"/>
  <c r="F35"/>
  <c r="F33"/>
  <c r="F32" s="1"/>
  <c r="E39"/>
  <c r="E38"/>
  <c r="F37"/>
  <c r="E37" s="1"/>
  <c r="D1080"/>
  <c r="D1079" s="1"/>
  <c r="D1078" s="1"/>
  <c r="D1077" s="1"/>
  <c r="D1072"/>
  <c r="D1071" s="1"/>
  <c r="D1069"/>
  <c r="D1068" s="1"/>
  <c r="D1065"/>
  <c r="D1064" s="1"/>
  <c r="D1063" s="1"/>
  <c r="D1060"/>
  <c r="D1059" s="1"/>
  <c r="D1050"/>
  <c r="D1047" s="1"/>
  <c r="D1046" s="1"/>
  <c r="D1044"/>
  <c r="D1043" s="1"/>
  <c r="D1042" s="1"/>
  <c r="D1040"/>
  <c r="D1039" s="1"/>
  <c r="D1038" s="1"/>
  <c r="D1035"/>
  <c r="D1034" s="1"/>
  <c r="D1033" s="1"/>
  <c r="D1031"/>
  <c r="D1030" s="1"/>
  <c r="D1029" s="1"/>
  <c r="D1027"/>
  <c r="D1026" s="1"/>
  <c r="D1025" s="1"/>
  <c r="D1023"/>
  <c r="D1022" s="1"/>
  <c r="D1021" s="1"/>
  <c r="D1019"/>
  <c r="D1017"/>
  <c r="D1012"/>
  <c r="D1011" s="1"/>
  <c r="D1010" s="1"/>
  <c r="D1008"/>
  <c r="D1007" s="1"/>
  <c r="D1006" s="1"/>
  <c r="D1004"/>
  <c r="D1003" s="1"/>
  <c r="D1002" s="1"/>
  <c r="D1000"/>
  <c r="D999" s="1"/>
  <c r="D998" s="1"/>
  <c r="D996"/>
  <c r="D995" s="1"/>
  <c r="D994" s="1"/>
  <c r="D992"/>
  <c r="D991" s="1"/>
  <c r="D989"/>
  <c r="D988" s="1"/>
  <c r="D985"/>
  <c r="D984" s="1"/>
  <c r="D983" s="1"/>
  <c r="D981"/>
  <c r="D980" s="1"/>
  <c r="D979" s="1"/>
  <c r="D977"/>
  <c r="D976" s="1"/>
  <c r="D975" s="1"/>
  <c r="D973"/>
  <c r="D972" s="1"/>
  <c r="D971" s="1"/>
  <c r="D968"/>
  <c r="D967" s="1"/>
  <c r="D966" s="1"/>
  <c r="D964"/>
  <c r="D963" s="1"/>
  <c r="D962" s="1"/>
  <c r="D960"/>
  <c r="D959" s="1"/>
  <c r="D957"/>
  <c r="D956" s="1"/>
  <c r="D953"/>
  <c r="D952" s="1"/>
  <c r="D951" s="1"/>
  <c r="D949"/>
  <c r="D947"/>
  <c r="D941"/>
  <c r="D940" s="1"/>
  <c r="D939" s="1"/>
  <c r="D937"/>
  <c r="D936" s="1"/>
  <c r="D935" s="1"/>
  <c r="D933"/>
  <c r="D932" s="1"/>
  <c r="D931" s="1"/>
  <c r="D929"/>
  <c r="D928" s="1"/>
  <c r="D927" s="1"/>
  <c r="D925"/>
  <c r="D924" s="1"/>
  <c r="D923" s="1"/>
  <c r="D917"/>
  <c r="D916" s="1"/>
  <c r="D915" s="1"/>
  <c r="D913"/>
  <c r="D912" s="1"/>
  <c r="D911" s="1"/>
  <c r="D909"/>
  <c r="D908" s="1"/>
  <c r="D907" s="1"/>
  <c r="D905"/>
  <c r="D904" s="1"/>
  <c r="D900"/>
  <c r="D899" s="1"/>
  <c r="D896"/>
  <c r="D895" s="1"/>
  <c r="D893"/>
  <c r="D892" s="1"/>
  <c r="D890"/>
  <c r="D888"/>
  <c r="D886"/>
  <c r="D882"/>
  <c r="D881" s="1"/>
  <c r="D880" s="1"/>
  <c r="D876"/>
  <c r="D875" s="1"/>
  <c r="D873"/>
  <c r="D872" s="1"/>
  <c r="D870"/>
  <c r="D867" s="1"/>
  <c r="D862"/>
  <c r="D861" s="1"/>
  <c r="D860" s="1"/>
  <c r="D859" s="1"/>
  <c r="D857"/>
  <c r="D856" s="1"/>
  <c r="D854"/>
  <c r="D853" s="1"/>
  <c r="D851"/>
  <c r="D849"/>
  <c r="D844"/>
  <c r="D841" s="1"/>
  <c r="D840" s="1"/>
  <c r="D838"/>
  <c r="D837" s="1"/>
  <c r="D836" s="1"/>
  <c r="D834"/>
  <c r="D833" s="1"/>
  <c r="D831"/>
  <c r="D829"/>
  <c r="D824"/>
  <c r="D823" s="1"/>
  <c r="D822" s="1"/>
  <c r="D820"/>
  <c r="D819" s="1"/>
  <c r="D818" s="1"/>
  <c r="D813"/>
  <c r="D812" s="1"/>
  <c r="D811" s="1"/>
  <c r="D809"/>
  <c r="D807"/>
  <c r="D802"/>
  <c r="D801" s="1"/>
  <c r="D800" s="1"/>
  <c r="D797"/>
  <c r="D795"/>
  <c r="D791"/>
  <c r="D790" s="1"/>
  <c r="D789" s="1"/>
  <c r="D787"/>
  <c r="D785"/>
  <c r="D781"/>
  <c r="D780" s="1"/>
  <c r="D779" s="1"/>
  <c r="D777"/>
  <c r="D776" s="1"/>
  <c r="D775" s="1"/>
  <c r="D773"/>
  <c r="D772" s="1"/>
  <c r="D771" s="1"/>
  <c r="D768"/>
  <c r="D766"/>
  <c r="D763"/>
  <c r="D762" s="1"/>
  <c r="D754"/>
  <c r="D752"/>
  <c r="D748"/>
  <c r="D747" s="1"/>
  <c r="D746" s="1"/>
  <c r="D744"/>
  <c r="D741" s="1"/>
  <c r="D740" s="1"/>
  <c r="D737"/>
  <c r="D736" s="1"/>
  <c r="D735" s="1"/>
  <c r="D734" s="1"/>
  <c r="D732"/>
  <c r="D730"/>
  <c r="D726"/>
  <c r="D725" s="1"/>
  <c r="D724" s="1"/>
  <c r="D722"/>
  <c r="D721" s="1"/>
  <c r="D720" s="1"/>
  <c r="D716"/>
  <c r="D714"/>
  <c r="D710"/>
  <c r="D708"/>
  <c r="D702"/>
  <c r="D701" s="1"/>
  <c r="D700" s="1"/>
  <c r="D698"/>
  <c r="D697" s="1"/>
  <c r="D696" s="1"/>
  <c r="D694"/>
  <c r="D693" s="1"/>
  <c r="D692" s="1"/>
  <c r="D689"/>
  <c r="D688" s="1"/>
  <c r="D686"/>
  <c r="D685" s="1"/>
  <c r="D683"/>
  <c r="D682" s="1"/>
  <c r="D680"/>
  <c r="D679" s="1"/>
  <c r="D675"/>
  <c r="D674" s="1"/>
  <c r="D673" s="1"/>
  <c r="D671"/>
  <c r="D670" s="1"/>
  <c r="D669" s="1"/>
  <c r="D667"/>
  <c r="D666" s="1"/>
  <c r="D665" s="1"/>
  <c r="D663"/>
  <c r="D661"/>
  <c r="D655"/>
  <c r="D654" s="1"/>
  <c r="D653" s="1"/>
  <c r="D650"/>
  <c r="D649" s="1"/>
  <c r="D648" s="1"/>
  <c r="D647" s="1"/>
  <c r="D644"/>
  <c r="D642"/>
  <c r="D639"/>
  <c r="D637"/>
  <c r="D635"/>
  <c r="D630"/>
  <c r="D629" s="1"/>
  <c r="D628" s="1"/>
  <c r="D626"/>
  <c r="D625" s="1"/>
  <c r="D624" s="1"/>
  <c r="D622"/>
  <c r="D621" s="1"/>
  <c r="D620" s="1"/>
  <c r="D617"/>
  <c r="D616" s="1"/>
  <c r="D614"/>
  <c r="D613" s="1"/>
  <c r="D611"/>
  <c r="D610" s="1"/>
  <c r="D608"/>
  <c r="D607" s="1"/>
  <c r="D604"/>
  <c r="D603" s="1"/>
  <c r="D602" s="1"/>
  <c r="D600"/>
  <c r="D599" s="1"/>
  <c r="D598" s="1"/>
  <c r="D596"/>
  <c r="D595" s="1"/>
  <c r="D594" s="1"/>
  <c r="D592"/>
  <c r="D591" s="1"/>
  <c r="D587"/>
  <c r="D586" s="1"/>
  <c r="D583"/>
  <c r="D582" s="1"/>
  <c r="D581" s="1"/>
  <c r="D579"/>
  <c r="D577"/>
  <c r="D576"/>
  <c r="D575" s="1"/>
  <c r="D573"/>
  <c r="D571"/>
  <c r="D568"/>
  <c r="D566"/>
  <c r="D564"/>
  <c r="D558"/>
  <c r="D557" s="1"/>
  <c r="D556" s="1"/>
  <c r="D554"/>
  <c r="D553" s="1"/>
  <c r="D552" s="1"/>
  <c r="D550"/>
  <c r="D547" s="1"/>
  <c r="D546" s="1"/>
  <c r="D544"/>
  <c r="D543" s="1"/>
  <c r="D542" s="1"/>
  <c r="D540"/>
  <c r="D538"/>
  <c r="D532"/>
  <c r="D530"/>
  <c r="D527"/>
  <c r="D525"/>
  <c r="D523"/>
  <c r="D521"/>
  <c r="D516"/>
  <c r="D514"/>
  <c r="D511"/>
  <c r="D509"/>
  <c r="D507"/>
  <c r="D497"/>
  <c r="D496" s="1"/>
  <c r="D494"/>
  <c r="D493" s="1"/>
  <c r="D488"/>
  <c r="D487" s="1"/>
  <c r="D486" s="1"/>
  <c r="D484"/>
  <c r="D483" s="1"/>
  <c r="D482" s="1"/>
  <c r="D479"/>
  <c r="D478" s="1"/>
  <c r="D476"/>
  <c r="D474"/>
  <c r="D471"/>
  <c r="D469"/>
  <c r="D467"/>
  <c r="D462"/>
  <c r="D460"/>
  <c r="D457"/>
  <c r="D455"/>
  <c r="D452"/>
  <c r="D449"/>
  <c r="D448" s="1"/>
  <c r="D447" s="1"/>
  <c r="D445"/>
  <c r="D444" s="1"/>
  <c r="D443" s="1"/>
  <c r="D441"/>
  <c r="D440" s="1"/>
  <c r="D439" s="1"/>
  <c r="D437"/>
  <c r="D436" s="1"/>
  <c r="D435" s="1"/>
  <c r="D433"/>
  <c r="D432" s="1"/>
  <c r="D430"/>
  <c r="D429" s="1"/>
  <c r="D424"/>
  <c r="D423" s="1"/>
  <c r="D422" s="1"/>
  <c r="D420"/>
  <c r="D419" s="1"/>
  <c r="D418" s="1"/>
  <c r="D412"/>
  <c r="D411" s="1"/>
  <c r="D410" s="1"/>
  <c r="D406"/>
  <c r="D405" s="1"/>
  <c r="D404" s="1"/>
  <c r="D402"/>
  <c r="D401" s="1"/>
  <c r="D399"/>
  <c r="D398" s="1"/>
  <c r="D394"/>
  <c r="D392"/>
  <c r="D387"/>
  <c r="D386" s="1"/>
  <c r="D385" s="1"/>
  <c r="D383"/>
  <c r="D382" s="1"/>
  <c r="D381" s="1"/>
  <c r="D379"/>
  <c r="D377"/>
  <c r="D375"/>
  <c r="D371"/>
  <c r="D370" s="1"/>
  <c r="D369" s="1"/>
  <c r="D364"/>
  <c r="D363" s="1"/>
  <c r="D362" s="1"/>
  <c r="D360"/>
  <c r="D359" s="1"/>
  <c r="D357"/>
  <c r="D355"/>
  <c r="D347"/>
  <c r="D344"/>
  <c r="D343" s="1"/>
  <c r="D341"/>
  <c r="D340" s="1"/>
  <c r="D338"/>
  <c r="D337" s="1"/>
  <c r="D335"/>
  <c r="D332" s="1"/>
  <c r="D330"/>
  <c r="D329" s="1"/>
  <c r="D327"/>
  <c r="D325"/>
  <c r="D323"/>
  <c r="D320"/>
  <c r="D318"/>
  <c r="D316"/>
  <c r="D313"/>
  <c r="D311"/>
  <c r="D309"/>
  <c r="D306"/>
  <c r="D304"/>
  <c r="D302"/>
  <c r="D299"/>
  <c r="D297"/>
  <c r="D295"/>
  <c r="D292"/>
  <c r="D291" s="1"/>
  <c r="D289"/>
  <c r="D288" s="1"/>
  <c r="D286"/>
  <c r="D285" s="1"/>
  <c r="D283"/>
  <c r="D281"/>
  <c r="D278"/>
  <c r="D277" s="1"/>
  <c r="D275"/>
  <c r="D274" s="1"/>
  <c r="D267"/>
  <c r="D262"/>
  <c r="D257"/>
  <c r="D250"/>
  <c r="D247"/>
  <c r="D246" s="1"/>
  <c r="D245" s="1"/>
  <c r="D240"/>
  <c r="D238"/>
  <c r="D235"/>
  <c r="D233"/>
  <c r="D231"/>
  <c r="D223"/>
  <c r="D221"/>
  <c r="D220" s="1"/>
  <c r="D219" s="1"/>
  <c r="D218" s="1"/>
  <c r="D216"/>
  <c r="D215" s="1"/>
  <c r="D214" s="1"/>
  <c r="D212"/>
  <c r="D211" s="1"/>
  <c r="D210" s="1"/>
  <c r="D208"/>
  <c r="D207" s="1"/>
  <c r="D206" s="1"/>
  <c r="D204"/>
  <c r="D203" s="1"/>
  <c r="D202" s="1"/>
  <c r="D200"/>
  <c r="D199" s="1"/>
  <c r="D198" s="1"/>
  <c r="D196"/>
  <c r="D195" s="1"/>
  <c r="D194" s="1"/>
  <c r="D190"/>
  <c r="D189" s="1"/>
  <c r="D187"/>
  <c r="D186" s="1"/>
  <c r="D183"/>
  <c r="D182" s="1"/>
  <c r="D181" s="1"/>
  <c r="D179"/>
  <c r="D178" s="1"/>
  <c r="D176"/>
  <c r="D175" s="1"/>
  <c r="D171"/>
  <c r="D169"/>
  <c r="D165"/>
  <c r="D164" s="1"/>
  <c r="D163" s="1"/>
  <c r="D159"/>
  <c r="D158" s="1"/>
  <c r="D157" s="1"/>
  <c r="D154"/>
  <c r="D153" s="1"/>
  <c r="D152" s="1"/>
  <c r="D150"/>
  <c r="D149" s="1"/>
  <c r="D148" s="1"/>
  <c r="D146"/>
  <c r="D145" s="1"/>
  <c r="D144" s="1"/>
  <c r="D138"/>
  <c r="D137" s="1"/>
  <c r="D135"/>
  <c r="D132"/>
  <c r="D131" s="1"/>
  <c r="D130" s="1"/>
  <c r="D128"/>
  <c r="D126"/>
  <c r="D68"/>
  <c r="D49"/>
  <c r="D31"/>
  <c r="D28"/>
  <c r="D27" s="1"/>
  <c r="D26" s="1"/>
  <c r="D24"/>
  <c r="D23" s="1"/>
  <c r="D21"/>
  <c r="D20" s="1"/>
  <c r="D16"/>
  <c r="D13" s="1"/>
  <c r="D11"/>
  <c r="D10" s="1"/>
  <c r="E993"/>
  <c r="F992"/>
  <c r="F991" s="1"/>
  <c r="F521"/>
  <c r="F97" l="1"/>
  <c r="D987"/>
  <c r="D765"/>
  <c r="D761" s="1"/>
  <c r="D760" s="1"/>
  <c r="D185"/>
  <c r="D1016"/>
  <c r="D1015" s="1"/>
  <c r="D634"/>
  <c r="D606"/>
  <c r="D641"/>
  <c r="D633" s="1"/>
  <c r="D632" s="1"/>
  <c r="D280"/>
  <c r="D391"/>
  <c r="D390" s="1"/>
  <c r="D563"/>
  <c r="D794"/>
  <c r="D793" s="1"/>
  <c r="E500"/>
  <c r="F111"/>
  <c r="D466"/>
  <c r="D125"/>
  <c r="D124" s="1"/>
  <c r="D30" s="1"/>
  <c r="D168"/>
  <c r="D167" s="1"/>
  <c r="D162" s="1"/>
  <c r="D156" s="1"/>
  <c r="D1058"/>
  <c r="D506"/>
  <c r="D505" s="1"/>
  <c r="D751"/>
  <c r="D750" s="1"/>
  <c r="D739" s="1"/>
  <c r="D322"/>
  <c r="D428"/>
  <c r="D408" s="1"/>
  <c r="D459"/>
  <c r="D520"/>
  <c r="D660"/>
  <c r="D659" s="1"/>
  <c r="D806"/>
  <c r="D805" s="1"/>
  <c r="D804" s="1"/>
  <c r="D513"/>
  <c r="D713"/>
  <c r="D712" s="1"/>
  <c r="D848"/>
  <c r="D237"/>
  <c r="D315"/>
  <c r="D354"/>
  <c r="D346" s="1"/>
  <c r="D374"/>
  <c r="D373" s="1"/>
  <c r="D707"/>
  <c r="D706" s="1"/>
  <c r="D729"/>
  <c r="D728" s="1"/>
  <c r="D719" s="1"/>
  <c r="D718" s="1"/>
  <c r="D944"/>
  <c r="D943" s="1"/>
  <c r="F84"/>
  <c r="D230"/>
  <c r="D229" s="1"/>
  <c r="D678"/>
  <c r="D677" s="1"/>
  <c r="D294"/>
  <c r="D308"/>
  <c r="D473"/>
  <c r="D537"/>
  <c r="D536" s="1"/>
  <c r="D585"/>
  <c r="D397"/>
  <c r="D828"/>
  <c r="D827" s="1"/>
  <c r="D454"/>
  <c r="D529"/>
  <c r="D570"/>
  <c r="D784"/>
  <c r="D783" s="1"/>
  <c r="D770" s="1"/>
  <c r="D885"/>
  <c r="D884" s="1"/>
  <c r="D174"/>
  <c r="D301"/>
  <c r="D19"/>
  <c r="D18" s="1"/>
  <c r="D143"/>
  <c r="D955"/>
  <c r="D492"/>
  <c r="D491" s="1"/>
  <c r="D490" s="1"/>
  <c r="D691"/>
  <c r="D970"/>
  <c r="D1067"/>
  <c r="D9"/>
  <c r="D8" s="1"/>
  <c r="D193"/>
  <c r="D192" s="1"/>
  <c r="D652"/>
  <c r="D847"/>
  <c r="D1037"/>
  <c r="D481"/>
  <c r="D817"/>
  <c r="D866"/>
  <c r="D865" s="1"/>
  <c r="D864" s="1"/>
  <c r="D898"/>
  <c r="D1014"/>
  <c r="E991"/>
  <c r="E992"/>
  <c r="F917"/>
  <c r="F900"/>
  <c r="F550"/>
  <c r="D562" l="1"/>
  <c r="D560" s="1"/>
  <c r="D826"/>
  <c r="D173"/>
  <c r="D646"/>
  <c r="D878"/>
  <c r="D249"/>
  <c r="D227" s="1"/>
  <c r="D465"/>
  <c r="D464" s="1"/>
  <c r="D451" s="1"/>
  <c r="D705"/>
  <c r="D704" s="1"/>
  <c r="D519"/>
  <c r="D518" s="1"/>
  <c r="D7"/>
  <c r="F176"/>
  <c r="F175" s="1"/>
  <c r="F1080"/>
  <c r="F1079" s="1"/>
  <c r="F1078" s="1"/>
  <c r="F1077" s="1"/>
  <c r="F1072"/>
  <c r="F1071" s="1"/>
  <c r="F1069"/>
  <c r="F1068" s="1"/>
  <c r="F1065"/>
  <c r="F1064" s="1"/>
  <c r="F1063" s="1"/>
  <c r="F1060"/>
  <c r="F1059" s="1"/>
  <c r="F1050"/>
  <c r="F1047" s="1"/>
  <c r="F1044"/>
  <c r="F1043" s="1"/>
  <c r="F1042" s="1"/>
  <c r="F1040"/>
  <c r="F1039" s="1"/>
  <c r="F1038" s="1"/>
  <c r="F1035"/>
  <c r="F1034" s="1"/>
  <c r="F1033" s="1"/>
  <c r="F1031"/>
  <c r="F1030" s="1"/>
  <c r="F1029" s="1"/>
  <c r="F1027"/>
  <c r="F1026" s="1"/>
  <c r="F1025" s="1"/>
  <c r="F1023"/>
  <c r="F1022" s="1"/>
  <c r="F1021" s="1"/>
  <c r="F1019"/>
  <c r="F1017"/>
  <c r="F1012"/>
  <c r="F1011" s="1"/>
  <c r="F1010" s="1"/>
  <c r="F1008"/>
  <c r="F1007" s="1"/>
  <c r="F1006" s="1"/>
  <c r="F1004"/>
  <c r="F1003" s="1"/>
  <c r="F1002" s="1"/>
  <c r="F1000"/>
  <c r="F999" s="1"/>
  <c r="F998" s="1"/>
  <c r="F996"/>
  <c r="F995" s="1"/>
  <c r="F994" s="1"/>
  <c r="F989"/>
  <c r="F988" s="1"/>
  <c r="F987" s="1"/>
  <c r="F985"/>
  <c r="F984" s="1"/>
  <c r="F983" s="1"/>
  <c r="F981"/>
  <c r="F980" s="1"/>
  <c r="F979" s="1"/>
  <c r="F977"/>
  <c r="F976" s="1"/>
  <c r="F975" s="1"/>
  <c r="F973"/>
  <c r="F972" s="1"/>
  <c r="F971" s="1"/>
  <c r="F968"/>
  <c r="F967" s="1"/>
  <c r="F966" s="1"/>
  <c r="F964"/>
  <c r="F963" s="1"/>
  <c r="F962" s="1"/>
  <c r="F960"/>
  <c r="F959" s="1"/>
  <c r="F957"/>
  <c r="F956" s="1"/>
  <c r="F953"/>
  <c r="F952" s="1"/>
  <c r="F951" s="1"/>
  <c r="F949"/>
  <c r="F947"/>
  <c r="F941"/>
  <c r="F940" s="1"/>
  <c r="F939" s="1"/>
  <c r="F937"/>
  <c r="F936" s="1"/>
  <c r="F935" s="1"/>
  <c r="F933"/>
  <c r="F932" s="1"/>
  <c r="F931" s="1"/>
  <c r="F929"/>
  <c r="F928" s="1"/>
  <c r="F927" s="1"/>
  <c r="F925"/>
  <c r="F924" s="1"/>
  <c r="F923" s="1"/>
  <c r="F916"/>
  <c r="F915" s="1"/>
  <c r="F913"/>
  <c r="F912" s="1"/>
  <c r="F911" s="1"/>
  <c r="F909"/>
  <c r="F908" s="1"/>
  <c r="F907" s="1"/>
  <c r="F905"/>
  <c r="F904" s="1"/>
  <c r="F899"/>
  <c r="F896"/>
  <c r="F895" s="1"/>
  <c r="F893"/>
  <c r="F892" s="1"/>
  <c r="F890"/>
  <c r="F888"/>
  <c r="F886"/>
  <c r="F882"/>
  <c r="F881" s="1"/>
  <c r="F880" s="1"/>
  <c r="F876"/>
  <c r="F875" s="1"/>
  <c r="F873"/>
  <c r="F872" s="1"/>
  <c r="F870"/>
  <c r="F867" s="1"/>
  <c r="F862"/>
  <c r="F861" s="1"/>
  <c r="F860" s="1"/>
  <c r="F859" s="1"/>
  <c r="F857"/>
  <c r="F856" s="1"/>
  <c r="F854"/>
  <c r="F853" s="1"/>
  <c r="F851"/>
  <c r="F849"/>
  <c r="F844"/>
  <c r="F841" s="1"/>
  <c r="F840" s="1"/>
  <c r="F838"/>
  <c r="F837" s="1"/>
  <c r="F836" s="1"/>
  <c r="F834"/>
  <c r="F833" s="1"/>
  <c r="F831"/>
  <c r="F829"/>
  <c r="F824"/>
  <c r="F823" s="1"/>
  <c r="F822" s="1"/>
  <c r="F820"/>
  <c r="F819" s="1"/>
  <c r="F818" s="1"/>
  <c r="F813"/>
  <c r="F811" s="1"/>
  <c r="F809"/>
  <c r="F807"/>
  <c r="F802"/>
  <c r="F801" s="1"/>
  <c r="F800" s="1"/>
  <c r="F797"/>
  <c r="F795"/>
  <c r="F791"/>
  <c r="F790" s="1"/>
  <c r="F789" s="1"/>
  <c r="F787"/>
  <c r="F785"/>
  <c r="F781"/>
  <c r="F780" s="1"/>
  <c r="F779" s="1"/>
  <c r="F777"/>
  <c r="F776" s="1"/>
  <c r="F775" s="1"/>
  <c r="F773"/>
  <c r="F772" s="1"/>
  <c r="F771" s="1"/>
  <c r="F768"/>
  <c r="F766"/>
  <c r="F763"/>
  <c r="F762" s="1"/>
  <c r="F754"/>
  <c r="F752"/>
  <c r="F748"/>
  <c r="F747" s="1"/>
  <c r="F746" s="1"/>
  <c r="F744"/>
  <c r="F737"/>
  <c r="F736" s="1"/>
  <c r="F735" s="1"/>
  <c r="F734" s="1"/>
  <c r="F732"/>
  <c r="F730"/>
  <c r="F726"/>
  <c r="F725" s="1"/>
  <c r="F724" s="1"/>
  <c r="F722"/>
  <c r="F721" s="1"/>
  <c r="F720" s="1"/>
  <c r="F716"/>
  <c r="F714"/>
  <c r="F710"/>
  <c r="F708"/>
  <c r="F702"/>
  <c r="F701" s="1"/>
  <c r="F700" s="1"/>
  <c r="F698"/>
  <c r="F697" s="1"/>
  <c r="F696" s="1"/>
  <c r="F694"/>
  <c r="F693" s="1"/>
  <c r="F692" s="1"/>
  <c r="F689"/>
  <c r="F688" s="1"/>
  <c r="F686"/>
  <c r="F685" s="1"/>
  <c r="F683"/>
  <c r="F682" s="1"/>
  <c r="F680"/>
  <c r="F679" s="1"/>
  <c r="F675"/>
  <c r="F674" s="1"/>
  <c r="F673" s="1"/>
  <c r="F671"/>
  <c r="F670" s="1"/>
  <c r="F669" s="1"/>
  <c r="F667"/>
  <c r="F666" s="1"/>
  <c r="F665" s="1"/>
  <c r="F663"/>
  <c r="F661"/>
  <c r="F655"/>
  <c r="F650"/>
  <c r="F649" s="1"/>
  <c r="F648" s="1"/>
  <c r="F647" s="1"/>
  <c r="F644"/>
  <c r="F642"/>
  <c r="F639"/>
  <c r="F637"/>
  <c r="F635"/>
  <c r="F630"/>
  <c r="F629" s="1"/>
  <c r="F628" s="1"/>
  <c r="F626"/>
  <c r="F625" s="1"/>
  <c r="F624" s="1"/>
  <c r="F622"/>
  <c r="F621" s="1"/>
  <c r="F620" s="1"/>
  <c r="F617"/>
  <c r="F616" s="1"/>
  <c r="F614"/>
  <c r="F613" s="1"/>
  <c r="F611"/>
  <c r="F610" s="1"/>
  <c r="F608"/>
  <c r="F607" s="1"/>
  <c r="F604"/>
  <c r="F603" s="1"/>
  <c r="F602" s="1"/>
  <c r="F600"/>
  <c r="F599" s="1"/>
  <c r="F598" s="1"/>
  <c r="F596"/>
  <c r="F595" s="1"/>
  <c r="F594" s="1"/>
  <c r="F592"/>
  <c r="F591" s="1"/>
  <c r="F587"/>
  <c r="F586" s="1"/>
  <c r="F583"/>
  <c r="F582" s="1"/>
  <c r="F581" s="1"/>
  <c r="F579"/>
  <c r="F577"/>
  <c r="F576"/>
  <c r="F575" s="1"/>
  <c r="F573"/>
  <c r="F571"/>
  <c r="F568"/>
  <c r="F566"/>
  <c r="F564"/>
  <c r="F558"/>
  <c r="F557" s="1"/>
  <c r="F556" s="1"/>
  <c r="F554"/>
  <c r="F553" s="1"/>
  <c r="F552" s="1"/>
  <c r="F547"/>
  <c r="F546" s="1"/>
  <c r="F544"/>
  <c r="F543" s="1"/>
  <c r="F542" s="1"/>
  <c r="F540"/>
  <c r="F538"/>
  <c r="F532"/>
  <c r="F530"/>
  <c r="F527"/>
  <c r="F525"/>
  <c r="F523"/>
  <c r="F516"/>
  <c r="F514"/>
  <c r="F511"/>
  <c r="F509"/>
  <c r="F507"/>
  <c r="F497"/>
  <c r="F496" s="1"/>
  <c r="F494"/>
  <c r="F493" s="1"/>
  <c r="F488"/>
  <c r="F487" s="1"/>
  <c r="F486" s="1"/>
  <c r="F484"/>
  <c r="F483" s="1"/>
  <c r="F482" s="1"/>
  <c r="F479"/>
  <c r="F478" s="1"/>
  <c r="F476"/>
  <c r="F474"/>
  <c r="F471"/>
  <c r="F469"/>
  <c r="F467"/>
  <c r="F462"/>
  <c r="F460"/>
  <c r="F457"/>
  <c r="F455"/>
  <c r="F449"/>
  <c r="F448" s="1"/>
  <c r="F447" s="1"/>
  <c r="F445"/>
  <c r="F444" s="1"/>
  <c r="F443" s="1"/>
  <c r="F441"/>
  <c r="F440" s="1"/>
  <c r="F439" s="1"/>
  <c r="F437"/>
  <c r="F436" s="1"/>
  <c r="F435" s="1"/>
  <c r="F433"/>
  <c r="F432" s="1"/>
  <c r="F430"/>
  <c r="F429" s="1"/>
  <c r="F424"/>
  <c r="F420"/>
  <c r="F419" s="1"/>
  <c r="F418" s="1"/>
  <c r="F412"/>
  <c r="F411" s="1"/>
  <c r="F410" s="1"/>
  <c r="F406"/>
  <c r="F405" s="1"/>
  <c r="F404" s="1"/>
  <c r="F402"/>
  <c r="F401" s="1"/>
  <c r="F399"/>
  <c r="F398" s="1"/>
  <c r="F394"/>
  <c r="F392"/>
  <c r="F387"/>
  <c r="F386" s="1"/>
  <c r="F385" s="1"/>
  <c r="F383"/>
  <c r="F382" s="1"/>
  <c r="F381" s="1"/>
  <c r="F379"/>
  <c r="F377"/>
  <c r="F375"/>
  <c r="F371"/>
  <c r="F370" s="1"/>
  <c r="F369" s="1"/>
  <c r="F364"/>
  <c r="F363" s="1"/>
  <c r="F362" s="1"/>
  <c r="F360"/>
  <c r="F359" s="1"/>
  <c r="F357"/>
  <c r="F355"/>
  <c r="F347"/>
  <c r="F344"/>
  <c r="F343" s="1"/>
  <c r="F341"/>
  <c r="F340" s="1"/>
  <c r="F338"/>
  <c r="F337" s="1"/>
  <c r="F335"/>
  <c r="F332" s="1"/>
  <c r="F330"/>
  <c r="F329" s="1"/>
  <c r="F327"/>
  <c r="F325"/>
  <c r="F323"/>
  <c r="F320"/>
  <c r="F318"/>
  <c r="F316"/>
  <c r="F313"/>
  <c r="F311"/>
  <c r="F309"/>
  <c r="F306"/>
  <c r="F304"/>
  <c r="F302"/>
  <c r="F299"/>
  <c r="F297"/>
  <c r="F295"/>
  <c r="F292"/>
  <c r="F291" s="1"/>
  <c r="F289"/>
  <c r="F288" s="1"/>
  <c r="F286"/>
  <c r="F285" s="1"/>
  <c r="F283"/>
  <c r="F281"/>
  <c r="F278"/>
  <c r="F277" s="1"/>
  <c r="F275"/>
  <c r="F274" s="1"/>
  <c r="F267"/>
  <c r="F262"/>
  <c r="F257"/>
  <c r="F250"/>
  <c r="F247"/>
  <c r="F246" s="1"/>
  <c r="F245" s="1"/>
  <c r="F240"/>
  <c r="F238"/>
  <c r="F235"/>
  <c r="F233"/>
  <c r="F231"/>
  <c r="F223"/>
  <c r="F221"/>
  <c r="F216"/>
  <c r="F215" s="1"/>
  <c r="F214" s="1"/>
  <c r="F212"/>
  <c r="F211" s="1"/>
  <c r="F210" s="1"/>
  <c r="F208"/>
  <c r="F207" s="1"/>
  <c r="F206" s="1"/>
  <c r="F204"/>
  <c r="F203" s="1"/>
  <c r="F202" s="1"/>
  <c r="F200"/>
  <c r="F199" s="1"/>
  <c r="F198" s="1"/>
  <c r="F196"/>
  <c r="F195" s="1"/>
  <c r="F194" s="1"/>
  <c r="D503" l="1"/>
  <c r="F529"/>
  <c r="F970"/>
  <c r="F944"/>
  <c r="F943" s="1"/>
  <c r="F1046"/>
  <c r="F1037" s="1"/>
  <c r="F866"/>
  <c r="F865" s="1"/>
  <c r="F864" s="1"/>
  <c r="F654"/>
  <c r="F653" s="1"/>
  <c r="D1082"/>
  <c r="F741"/>
  <c r="F740" s="1"/>
  <c r="F423"/>
  <c r="F422" s="1"/>
  <c r="F220"/>
  <c r="F219" s="1"/>
  <c r="F218" s="1"/>
  <c r="F1058"/>
  <c r="F1016"/>
  <c r="F1015" s="1"/>
  <c r="F1014" s="1"/>
  <c r="F898"/>
  <c r="F481"/>
  <c r="F1067"/>
  <c r="F955"/>
  <c r="F848"/>
  <c r="F847" s="1"/>
  <c r="F828"/>
  <c r="F827" s="1"/>
  <c r="F817"/>
  <c r="F806"/>
  <c r="F805" s="1"/>
  <c r="F804" s="1"/>
  <c r="F794"/>
  <c r="F793" s="1"/>
  <c r="F784"/>
  <c r="F783" s="1"/>
  <c r="F765"/>
  <c r="F761" s="1"/>
  <c r="F760" s="1"/>
  <c r="F751"/>
  <c r="F750" s="1"/>
  <c r="F729"/>
  <c r="F728" s="1"/>
  <c r="F719" s="1"/>
  <c r="F718" s="1"/>
  <c r="F713"/>
  <c r="F712" s="1"/>
  <c r="F707"/>
  <c r="F706" s="1"/>
  <c r="F691"/>
  <c r="F678"/>
  <c r="F677" s="1"/>
  <c r="F660"/>
  <c r="F659" s="1"/>
  <c r="F641"/>
  <c r="F634"/>
  <c r="F606"/>
  <c r="F585"/>
  <c r="F570"/>
  <c r="F563"/>
  <c r="F537"/>
  <c r="F536" s="1"/>
  <c r="F520"/>
  <c r="F513"/>
  <c r="F506"/>
  <c r="F492"/>
  <c r="F491" s="1"/>
  <c r="F490" s="1"/>
  <c r="F473"/>
  <c r="F466"/>
  <c r="F459"/>
  <c r="F454"/>
  <c r="F453" s="1"/>
  <c r="F452" s="1"/>
  <c r="F428"/>
  <c r="F397"/>
  <c r="F391"/>
  <c r="F390" s="1"/>
  <c r="F374"/>
  <c r="F373" s="1"/>
  <c r="F354"/>
  <c r="F346" s="1"/>
  <c r="F322"/>
  <c r="F315"/>
  <c r="F308"/>
  <c r="F301"/>
  <c r="F294"/>
  <c r="F280"/>
  <c r="F237"/>
  <c r="F230"/>
  <c r="F193"/>
  <c r="F190"/>
  <c r="F189" s="1"/>
  <c r="F187"/>
  <c r="F186" s="1"/>
  <c r="F183"/>
  <c r="F182" s="1"/>
  <c r="F181" s="1"/>
  <c r="F179"/>
  <c r="F178" s="1"/>
  <c r="F174" s="1"/>
  <c r="F171"/>
  <c r="F169"/>
  <c r="F165"/>
  <c r="F164" s="1"/>
  <c r="F163" s="1"/>
  <c r="F159"/>
  <c r="F158" s="1"/>
  <c r="F157" s="1"/>
  <c r="F154"/>
  <c r="F153" s="1"/>
  <c r="F152" s="1"/>
  <c r="F150"/>
  <c r="F149" s="1"/>
  <c r="F148" s="1"/>
  <c r="F146"/>
  <c r="F145" s="1"/>
  <c r="F144" s="1"/>
  <c r="F138"/>
  <c r="F137" s="1"/>
  <c r="F135"/>
  <c r="F132"/>
  <c r="F131" s="1"/>
  <c r="F130" s="1"/>
  <c r="F128"/>
  <c r="F126"/>
  <c r="F68"/>
  <c r="F49"/>
  <c r="F31"/>
  <c r="F28"/>
  <c r="F27" s="1"/>
  <c r="F26" s="1"/>
  <c r="F24"/>
  <c r="F23" s="1"/>
  <c r="F21"/>
  <c r="F20" s="1"/>
  <c r="F16"/>
  <c r="F13" s="1"/>
  <c r="F11"/>
  <c r="F10" s="1"/>
  <c r="E886"/>
  <c r="E887"/>
  <c r="F739" l="1"/>
  <c r="F652"/>
  <c r="F646" s="1"/>
  <c r="F408"/>
  <c r="F192"/>
  <c r="F125"/>
  <c r="F124" s="1"/>
  <c r="F30" s="1"/>
  <c r="F168"/>
  <c r="F167" s="1"/>
  <c r="F162" s="1"/>
  <c r="F156" s="1"/>
  <c r="F826"/>
  <c r="F770"/>
  <c r="F705"/>
  <c r="F704" s="1"/>
  <c r="F633"/>
  <c r="F632" s="1"/>
  <c r="F562"/>
  <c r="F560" s="1"/>
  <c r="F519"/>
  <c r="F518" s="1"/>
  <c r="F505"/>
  <c r="F465"/>
  <c r="F464" s="1"/>
  <c r="F451" s="1"/>
  <c r="F249"/>
  <c r="F229"/>
  <c r="F185"/>
  <c r="F173" s="1"/>
  <c r="F143"/>
  <c r="F19"/>
  <c r="F18" s="1"/>
  <c r="F9"/>
  <c r="F8" s="1"/>
  <c r="F885"/>
  <c r="F884" l="1"/>
  <c r="F878" s="1"/>
  <c r="E878" s="1"/>
  <c r="F503"/>
  <c r="E503" s="1"/>
  <c r="F227"/>
  <c r="F7"/>
  <c r="E7" s="1"/>
  <c r="E171"/>
  <c r="E169"/>
  <c r="E170"/>
  <c r="E143"/>
  <c r="E1081"/>
  <c r="E1080"/>
  <c r="E1079"/>
  <c r="E1078"/>
  <c r="E1077"/>
  <c r="E1073"/>
  <c r="E1072"/>
  <c r="E1071"/>
  <c r="E1070"/>
  <c r="E1069"/>
  <c r="E1068"/>
  <c r="E1067"/>
  <c r="E1066"/>
  <c r="E1065"/>
  <c r="E1064"/>
  <c r="E1063"/>
  <c r="E1062"/>
  <c r="E1061"/>
  <c r="E1060"/>
  <c r="E1059"/>
  <c r="E1058"/>
  <c r="E1057"/>
  <c r="E1056"/>
  <c r="E1055"/>
  <c r="E1051"/>
  <c r="E1050"/>
  <c r="E1047"/>
  <c r="E1046"/>
  <c r="E1045"/>
  <c r="E1044"/>
  <c r="E1043"/>
  <c r="E1042"/>
  <c r="E1041"/>
  <c r="E1040"/>
  <c r="E1039"/>
  <c r="E1038"/>
  <c r="E1037"/>
  <c r="E1036"/>
  <c r="E1035"/>
  <c r="E1034"/>
  <c r="E1033"/>
  <c r="E1032"/>
  <c r="E1031"/>
  <c r="E1030"/>
  <c r="E1029"/>
  <c r="E1028"/>
  <c r="E1027"/>
  <c r="E1026"/>
  <c r="E1025"/>
  <c r="E1024"/>
  <c r="E1023"/>
  <c r="E1022"/>
  <c r="E1021"/>
  <c r="E1020"/>
  <c r="E1019"/>
  <c r="E1018"/>
  <c r="E1017"/>
  <c r="E1016"/>
  <c r="E1015"/>
  <c r="E1014"/>
  <c r="E1013"/>
  <c r="E1012"/>
  <c r="E1011"/>
  <c r="E1010"/>
  <c r="E1009"/>
  <c r="E1008"/>
  <c r="E1007"/>
  <c r="E1006"/>
  <c r="E1005"/>
  <c r="E1004"/>
  <c r="E1003"/>
  <c r="E1002"/>
  <c r="E1001"/>
  <c r="E1000"/>
  <c r="E999"/>
  <c r="E998"/>
  <c r="E997"/>
  <c r="E996"/>
  <c r="E995"/>
  <c r="E994"/>
  <c r="E990"/>
  <c r="E989"/>
  <c r="E988"/>
  <c r="E987"/>
  <c r="E986"/>
  <c r="E985"/>
  <c r="E984"/>
  <c r="E983"/>
  <c r="E982"/>
  <c r="E981"/>
  <c r="E980"/>
  <c r="E979"/>
  <c r="E978"/>
  <c r="E977"/>
  <c r="E976"/>
  <c r="E975"/>
  <c r="E974"/>
  <c r="E973"/>
  <c r="E972"/>
  <c r="E971"/>
  <c r="E970"/>
  <c r="E969"/>
  <c r="E968"/>
  <c r="E967"/>
  <c r="E966"/>
  <c r="E965"/>
  <c r="E964"/>
  <c r="E963"/>
  <c r="E962"/>
  <c r="E961"/>
  <c r="E960"/>
  <c r="E959"/>
  <c r="E958"/>
  <c r="E957"/>
  <c r="E956"/>
  <c r="E955"/>
  <c r="E954"/>
  <c r="E953"/>
  <c r="E952"/>
  <c r="E951"/>
  <c r="E950"/>
  <c r="E949"/>
  <c r="E948"/>
  <c r="E947"/>
  <c r="E944"/>
  <c r="E943"/>
  <c r="E942"/>
  <c r="E941"/>
  <c r="E940"/>
  <c r="E939"/>
  <c r="E938"/>
  <c r="E937"/>
  <c r="E936"/>
  <c r="E935"/>
  <c r="E934"/>
  <c r="E933"/>
  <c r="E932"/>
  <c r="E931"/>
  <c r="E930"/>
  <c r="E929"/>
  <c r="E928"/>
  <c r="E927"/>
  <c r="E926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E902"/>
  <c r="E901"/>
  <c r="E900"/>
  <c r="E899"/>
  <c r="E898"/>
  <c r="E897"/>
  <c r="E896"/>
  <c r="E895"/>
  <c r="E894"/>
  <c r="E893"/>
  <c r="E892"/>
  <c r="E891"/>
  <c r="E890"/>
  <c r="E889"/>
  <c r="E888"/>
  <c r="E885"/>
  <c r="E883"/>
  <c r="E882"/>
  <c r="E881"/>
  <c r="E880"/>
  <c r="E879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E842"/>
  <c r="E841"/>
  <c r="E840"/>
  <c r="E839"/>
  <c r="E838"/>
  <c r="E837"/>
  <c r="E836"/>
  <c r="E835"/>
  <c r="E834"/>
  <c r="E833"/>
  <c r="E832"/>
  <c r="E831"/>
  <c r="E830"/>
  <c r="E829"/>
  <c r="E828"/>
  <c r="E827"/>
  <c r="E826"/>
  <c r="E825"/>
  <c r="E824"/>
  <c r="E823"/>
  <c r="E822"/>
  <c r="E821"/>
  <c r="E820"/>
  <c r="E819"/>
  <c r="E818"/>
  <c r="E817"/>
  <c r="E814"/>
  <c r="E813"/>
  <c r="E812"/>
  <c r="E811"/>
  <c r="E810"/>
  <c r="E809"/>
  <c r="E808"/>
  <c r="E807"/>
  <c r="E806"/>
  <c r="E805"/>
  <c r="E804"/>
  <c r="E803"/>
  <c r="E802"/>
  <c r="E801"/>
  <c r="E800"/>
  <c r="E799"/>
  <c r="E798"/>
  <c r="E797"/>
  <c r="E796"/>
  <c r="E795"/>
  <c r="E794"/>
  <c r="E793"/>
  <c r="E792"/>
  <c r="E791"/>
  <c r="E790"/>
  <c r="E789"/>
  <c r="E788"/>
  <c r="E787"/>
  <c r="E786"/>
  <c r="E785"/>
  <c r="E784"/>
  <c r="E783"/>
  <c r="E782"/>
  <c r="E781"/>
  <c r="E780"/>
  <c r="E779"/>
  <c r="E778"/>
  <c r="E777"/>
  <c r="E776"/>
  <c r="E775"/>
  <c r="E774"/>
  <c r="E773"/>
  <c r="E772"/>
  <c r="E771"/>
  <c r="E770"/>
  <c r="E769"/>
  <c r="E768"/>
  <c r="E767"/>
  <c r="E766"/>
  <c r="E765"/>
  <c r="E764"/>
  <c r="E763"/>
  <c r="E762"/>
  <c r="E761"/>
  <c r="E760"/>
  <c r="E759"/>
  <c r="E758"/>
  <c r="E757"/>
  <c r="E756"/>
  <c r="E755"/>
  <c r="E754"/>
  <c r="E753"/>
  <c r="E752"/>
  <c r="E751"/>
  <c r="E750"/>
  <c r="E749"/>
  <c r="E748"/>
  <c r="E747"/>
  <c r="E746"/>
  <c r="E745"/>
  <c r="E744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9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91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2"/>
  <c r="E141"/>
  <c r="E140"/>
  <c r="E139"/>
  <c r="E138"/>
  <c r="E137"/>
  <c r="E136"/>
  <c r="E135"/>
  <c r="E134"/>
  <c r="E133"/>
  <c r="E132"/>
  <c r="E131"/>
  <c r="E130"/>
  <c r="E129"/>
  <c r="E127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227" l="1"/>
  <c r="F1082"/>
  <c r="E1082" s="1"/>
  <c r="E884"/>
  <c r="E168"/>
  <c r="E126"/>
  <c r="E128"/>
  <c r="E125" l="1"/>
  <c r="E124"/>
</calcChain>
</file>

<file path=xl/sharedStrings.xml><?xml version="1.0" encoding="utf-8"?>
<sst xmlns="http://schemas.openxmlformats.org/spreadsheetml/2006/main" count="3223" uniqueCount="931">
  <si>
    <t>Единица измерения: руб.</t>
  </si>
  <si>
    <t/>
  </si>
  <si>
    <t>000</t>
  </si>
  <si>
    <t>200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</si>
  <si>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</si>
  <si>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</si>
  <si>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</si>
  <si>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</si>
  <si>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</si>
  <si>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</si>
  <si>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</si>
  <si>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</si>
  <si>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</si>
  <si>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</si>
  <si>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</si>
  <si>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</si>
  <si>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</si>
  <si>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</si>
  <si>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</si>
  <si>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</si>
  <si>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</si>
  <si>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</si>
  <si>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</si>
  <si>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</si>
  <si>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</si>
  <si>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</si>
  <si>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1200300000</t>
  </si>
  <si>
    <t>1200301000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</si>
  <si>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</si>
  <si>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</si>
  <si>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</si>
  <si>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</si>
  <si>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</si>
  <si>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</si>
  <si>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</si>
  <si>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</si>
  <si>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3800000000</t>
  </si>
  <si>
    <t>830</t>
  </si>
  <si>
    <t>450P000000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</si>
  <si>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</si>
  <si>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</si>
  <si>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</si>
  <si>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</si>
  <si>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</si>
  <si>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</si>
  <si>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7900800000</t>
  </si>
  <si>
    <t>7900801000</t>
  </si>
  <si>
    <t>ВСЕГО РАСХОДОВ:</t>
  </si>
  <si>
    <t>Наименованиеъ</t>
  </si>
  <si>
    <t>Целевая статья</t>
  </si>
  <si>
    <t>Группы и подгруппы видов расходов</t>
  </si>
  <si>
    <t>Бюджетные ассигнования на 2023 год</t>
  </si>
  <si>
    <t>Уточненные 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</si>
  <si>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</si>
  <si>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</si>
  <si>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</si>
  <si>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</si>
  <si>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</si>
  <si>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</si>
  <si>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</si>
  <si>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</si>
  <si>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</si>
  <si>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</si>
  <si>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</si>
  <si>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</si>
  <si>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</si>
  <si>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</si>
  <si>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</si>
  <si>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</si>
  <si>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</si>
  <si>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</si>
  <si>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</si>
  <si>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</si>
  <si>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</si>
  <si>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</si>
  <si>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</si>
  <si>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</si>
  <si>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</si>
  <si>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</si>
  <si>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</si>
  <si>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</si>
  <si>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</si>
  <si>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</si>
  <si>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</si>
  <si>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</si>
  <si>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</si>
  <si>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</si>
  <si>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</si>
  <si>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</si>
  <si>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</si>
  <si>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</si>
  <si>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</si>
  <si>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</si>
  <si>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</si>
  <si>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</si>
  <si>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</si>
  <si>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</si>
  <si>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</si>
  <si>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</si>
  <si>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</si>
  <si>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</si>
  <si>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</si>
  <si>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</si>
  <si>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</si>
  <si>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</si>
  <si>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</si>
  <si>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</si>
  <si>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</si>
  <si>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</si>
  <si>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</si>
  <si>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</si>
  <si>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</si>
  <si>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</si>
  <si>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</si>
  <si>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</si>
  <si>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</si>
  <si>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</si>
  <si>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</si>
  <si>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</si>
  <si>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</si>
  <si>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</si>
  <si>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</si>
  <si>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</si>
  <si>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</si>
  <si>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</si>
  <si>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</si>
  <si>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</si>
  <si>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</si>
  <si>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</si>
  <si>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</si>
  <si>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</si>
  <si>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</si>
  <si>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</si>
  <si>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</si>
  <si>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</si>
  <si>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</si>
  <si>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</si>
  <si>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</si>
  <si>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</si>
  <si>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</si>
  <si>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</si>
  <si>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</si>
  <si>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</si>
  <si>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</si>
  <si>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</si>
  <si>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</si>
  <si>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</si>
  <si>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</si>
  <si>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</si>
  <si>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</si>
  <si>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</si>
  <si>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</si>
  <si>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</si>
  <si>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</si>
  <si>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</si>
  <si>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</si>
  <si>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</si>
  <si>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</si>
  <si>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</si>
  <si>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</si>
  <si>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</si>
  <si>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</si>
  <si>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</si>
  <si>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</si>
  <si>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</si>
  <si>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</si>
  <si>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</si>
  <si>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</si>
  <si>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</si>
  <si>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</si>
  <si>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</si>
  <si>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</si>
  <si>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</si>
  <si>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</si>
  <si>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</si>
  <si>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</si>
  <si>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</si>
  <si>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</si>
  <si>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</si>
  <si>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</si>
  <si>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</si>
  <si>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</si>
  <si>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</si>
  <si>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</si>
  <si>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Гражданская оборона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</si>
  <si>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</si>
  <si>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</si>
  <si>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</si>
  <si>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 xml:space="preserve"> Антитеррористические мероприятия</t>
  </si>
  <si>
    <t>Основное мероприятие "Защита государственной тайны"</t>
  </si>
  <si>
    <t>Защита государственной тайны</t>
  </si>
  <si>
    <t>Основное мероприятие "Мобилизационная подготовка"</t>
  </si>
  <si>
    <t>Мобилизационная подготовка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</si>
  <si>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</si>
  <si>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</si>
  <si>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</si>
  <si>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</si>
  <si>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</si>
  <si>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</si>
  <si>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</si>
  <si>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</si>
  <si>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</si>
  <si>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</si>
  <si>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</si>
  <si>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</si>
  <si>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</si>
  <si>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</si>
  <si>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</si>
  <si>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</si>
  <si>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</si>
  <si>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</si>
  <si>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</si>
  <si>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</si>
  <si>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</si>
  <si>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</si>
  <si>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</si>
  <si>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</si>
  <si>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</si>
  <si>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</si>
  <si>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</si>
  <si>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</si>
  <si>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</si>
  <si>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</si>
  <si>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</si>
  <si>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</si>
  <si>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</si>
  <si>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</si>
  <si>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</si>
  <si>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</si>
  <si>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</si>
  <si>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</si>
  <si>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</si>
  <si>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</si>
  <si>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</si>
  <si>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</si>
  <si>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</si>
  <si>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</si>
  <si>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</si>
  <si>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</si>
  <si>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</si>
  <si>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</si>
  <si>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</si>
  <si>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</si>
  <si>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</si>
  <si>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</si>
  <si>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</si>
  <si>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</si>
  <si>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</si>
  <si>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</si>
  <si>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</si>
  <si>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</si>
  <si>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</si>
  <si>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</si>
  <si>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</si>
  <si>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</si>
  <si>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</si>
  <si>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</si>
  <si>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</si>
  <si>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</si>
  <si>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</si>
  <si>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</si>
  <si>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</si>
  <si>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</si>
  <si>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</si>
  <si>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</si>
  <si>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</si>
  <si>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</si>
  <si>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</si>
  <si>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</si>
  <si>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</si>
  <si>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</si>
  <si>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</si>
  <si>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</si>
  <si>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</si>
  <si>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</si>
  <si>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</si>
  <si>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 xml:space="preserve"> Организация мероприятий при осуществлении деятельности по обращению с животными без владельцев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</si>
  <si>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</si>
  <si>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</si>
  <si>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 xml:space="preserve"> 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</si>
  <si>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</si>
  <si>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</si>
  <si>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</si>
  <si>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</si>
  <si>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</si>
  <si>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</si>
  <si>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</si>
  <si>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</si>
  <si>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</si>
  <si>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</si>
  <si>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</si>
  <si>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</si>
  <si>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</si>
  <si>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</si>
  <si>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</si>
  <si>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</si>
  <si>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</si>
  <si>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</si>
  <si>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</si>
  <si>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</si>
  <si>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</si>
  <si>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</si>
  <si>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</si>
  <si>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</si>
  <si>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</si>
  <si>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</si>
  <si>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</si>
  <si>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</si>
  <si>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</si>
  <si>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</si>
  <si>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</si>
  <si>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</si>
  <si>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</si>
  <si>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</si>
  <si>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</si>
  <si>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</si>
  <si>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</si>
  <si>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</si>
  <si>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</si>
  <si>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</si>
  <si>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</si>
  <si>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</si>
  <si>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</si>
  <si>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</si>
  <si>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</si>
  <si>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</si>
  <si>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</si>
  <si>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</si>
  <si>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</si>
  <si>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</si>
  <si>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</si>
  <si>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</si>
  <si>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</si>
  <si>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</si>
  <si>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</si>
  <si>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</si>
  <si>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</si>
  <si>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</si>
  <si>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</si>
  <si>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</si>
  <si>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</si>
  <si>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</si>
  <si>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</si>
  <si>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</si>
  <si>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</si>
  <si>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</si>
  <si>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</si>
  <si>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</si>
  <si>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</si>
  <si>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</si>
  <si>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</si>
  <si>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</si>
  <si>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</si>
  <si>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</si>
  <si>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</si>
  <si>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</si>
  <si>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</si>
  <si>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</si>
  <si>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</si>
  <si>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</si>
  <si>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</si>
  <si>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</si>
  <si>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</si>
  <si>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</si>
  <si>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</si>
  <si>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</si>
  <si>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</si>
  <si>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</si>
  <si>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</si>
  <si>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</si>
  <si>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</si>
  <si>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</si>
  <si>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</si>
  <si>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</si>
  <si>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</si>
  <si>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</si>
  <si>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</si>
  <si>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</si>
  <si>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</si>
  <si>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</si>
  <si>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</si>
  <si>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</si>
  <si>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</si>
  <si>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</si>
  <si>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</si>
  <si>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</si>
  <si>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</si>
  <si>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</si>
  <si>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</si>
  <si>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</si>
  <si>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</si>
  <si>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</si>
  <si>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</si>
  <si>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</si>
  <si>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</si>
  <si>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</si>
  <si>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</si>
  <si>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</si>
  <si>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</si>
  <si>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</si>
  <si>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</si>
  <si>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</si>
  <si>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</si>
  <si>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</si>
  <si>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</si>
  <si>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</si>
  <si>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</si>
  <si>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</si>
  <si>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</si>
  <si>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</si>
  <si>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</si>
  <si>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</si>
  <si>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</si>
  <si>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</si>
  <si>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</si>
  <si>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</si>
  <si>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</si>
  <si>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</si>
  <si>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</si>
  <si>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</si>
  <si>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</si>
  <si>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</si>
  <si>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</si>
  <si>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</si>
  <si>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</si>
  <si>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</si>
  <si>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</si>
  <si>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</si>
  <si>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</si>
  <si>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</si>
  <si>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</si>
  <si>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</si>
  <si>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</si>
  <si>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</si>
  <si>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</si>
  <si>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</si>
  <si>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</si>
  <si>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</si>
  <si>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</si>
  <si>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</si>
  <si>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</si>
  <si>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</si>
  <si>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</si>
  <si>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</si>
  <si>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</si>
  <si>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</si>
  <si>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</si>
  <si>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</si>
  <si>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</si>
  <si>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</si>
  <si>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</si>
  <si>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</si>
  <si>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</si>
  <si>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</si>
  <si>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</si>
  <si>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</si>
  <si>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</si>
  <si>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</si>
  <si>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</si>
  <si>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</si>
  <si>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</si>
  <si>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</si>
  <si>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</si>
  <si>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</si>
  <si>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</si>
  <si>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</si>
  <si>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</si>
  <si>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</si>
  <si>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</si>
  <si>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</si>
  <si>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</si>
  <si>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</si>
  <si>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</si>
  <si>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</si>
  <si>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</si>
  <si>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</si>
  <si>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</si>
  <si>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</si>
  <si>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</si>
  <si>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</si>
  <si>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</si>
  <si>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</si>
  <si>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</si>
  <si>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</si>
  <si>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</si>
  <si>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</si>
  <si>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</si>
  <si>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</si>
  <si>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</si>
  <si>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</si>
  <si>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</si>
  <si>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</si>
  <si>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</si>
  <si>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</si>
  <si>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</si>
  <si>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</si>
  <si>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</si>
  <si>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Подпрограмма "Вместе с семьей"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</si>
  <si>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</si>
  <si>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</si>
  <si>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</si>
  <si>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</si>
  <si>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</si>
  <si>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</si>
  <si>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</si>
  <si>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</si>
  <si>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</si>
  <si>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</si>
  <si>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</si>
  <si>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</si>
  <si>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</si>
  <si>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</si>
  <si>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</si>
  <si>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</si>
  <si>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</si>
  <si>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</si>
  <si>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</si>
  <si>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</si>
  <si>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</si>
  <si>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</si>
  <si>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</si>
  <si>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</si>
  <si>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</si>
  <si>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</si>
  <si>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</si>
  <si>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</si>
  <si>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</si>
  <si>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</si>
  <si>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</si>
  <si>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</si>
  <si>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</si>
  <si>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</si>
  <si>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</si>
  <si>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</si>
  <si>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</si>
  <si>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</si>
  <si>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</si>
  <si>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</si>
  <si>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</si>
  <si>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</si>
  <si>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</si>
  <si>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</si>
  <si>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</si>
  <si>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</si>
  <si>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</si>
  <si>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</si>
  <si>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</si>
  <si>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</si>
  <si>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</si>
  <si>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</si>
  <si>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</si>
  <si>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</si>
  <si>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</si>
  <si>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</si>
  <si>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</si>
  <si>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</si>
  <si>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</si>
  <si>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</si>
  <si>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</si>
  <si>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</si>
  <si>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</si>
  <si>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</si>
  <si>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</si>
  <si>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</si>
  <si>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</si>
  <si>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</si>
  <si>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</si>
  <si>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</si>
  <si>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</si>
  <si>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</si>
  <si>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</si>
  <si>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</si>
  <si>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</si>
  <si>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</si>
  <si>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</si>
  <si>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</si>
  <si>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</si>
  <si>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</si>
  <si>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</si>
  <si>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</si>
  <si>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</si>
  <si>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</si>
  <si>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</si>
  <si>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</si>
  <si>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</si>
  <si>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</si>
  <si>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</si>
  <si>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</si>
  <si>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</si>
  <si>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</si>
  <si>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</si>
  <si>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</si>
  <si>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</si>
  <si>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</si>
  <si>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</si>
  <si>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</si>
  <si>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</si>
  <si>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</si>
  <si>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</si>
  <si>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</si>
  <si>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</si>
  <si>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</si>
  <si>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</si>
  <si>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</si>
  <si>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</si>
  <si>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</si>
  <si>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</si>
  <si>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</si>
  <si>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</si>
  <si>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</si>
  <si>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</si>
  <si>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</si>
  <si>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</si>
  <si>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</si>
  <si>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</si>
  <si>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</si>
  <si>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</si>
  <si>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</si>
  <si>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</si>
  <si>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</si>
  <si>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</si>
  <si>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</si>
  <si>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</si>
  <si>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</si>
  <si>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</si>
  <si>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</si>
  <si>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</si>
  <si>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</si>
  <si>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</si>
  <si>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11 0 14 08000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</si>
  <si>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</si>
  <si>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</si>
  <si>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</si>
  <si>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</si>
  <si>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</si>
  <si>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</si>
  <si>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</si>
  <si>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</si>
  <si>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</si>
  <si>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</si>
  <si>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</si>
  <si>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</si>
  <si>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</si>
  <si>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</si>
  <si>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</si>
  <si>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</si>
  <si>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</si>
  <si>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</si>
  <si>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</si>
  <si>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</si>
  <si>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</si>
  <si>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</si>
  <si>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</si>
  <si>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</si>
  <si>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</si>
  <si>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</si>
  <si>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</si>
  <si>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</si>
  <si>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</si>
  <si>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</si>
  <si>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</si>
  <si>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</si>
  <si>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</si>
  <si>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</si>
  <si>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</si>
  <si>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</si>
  <si>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</si>
  <si>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</si>
  <si>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</si>
  <si>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</si>
  <si>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</si>
  <si>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</si>
  <si>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</si>
  <si>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</si>
  <si>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</si>
  <si>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</si>
  <si>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</si>
  <si>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</si>
  <si>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</si>
  <si>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</si>
  <si>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</si>
  <si>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</si>
  <si>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16 1 02 16020</t>
  </si>
  <si>
    <t>16 1 03 00000</t>
  </si>
  <si>
    <t>16 1 03 16030</t>
  </si>
  <si>
    <t>16 1 04 00000</t>
  </si>
  <si>
    <t>16 1 04 S6040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</si>
  <si>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</si>
  <si>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</si>
  <si>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</si>
  <si>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</si>
  <si>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</si>
  <si>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</si>
  <si>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</si>
  <si>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</si>
  <si>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</si>
  <si>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16 2 02 16080</t>
  </si>
  <si>
    <t>16 2 03 00000</t>
  </si>
  <si>
    <t>16 2 03 16090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</si>
  <si>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</si>
  <si>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</si>
  <si>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</si>
  <si>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</si>
  <si>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</si>
  <si>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</si>
  <si>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</si>
  <si>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</si>
  <si>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</si>
  <si>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</si>
  <si>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</si>
  <si>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</si>
  <si>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</si>
  <si>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</si>
  <si>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16 2 14 00000</t>
  </si>
  <si>
    <t>16 2 14 53030</t>
  </si>
  <si>
    <t>16 2 16 00000</t>
  </si>
  <si>
    <t>16 2 16 16216</t>
  </si>
  <si>
    <t>16 2 17 00000</t>
  </si>
  <si>
    <t>16 2 17 16217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</si>
  <si>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</si>
  <si>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</si>
  <si>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</si>
  <si>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</si>
  <si>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</si>
  <si>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</si>
  <si>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</si>
  <si>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</si>
  <si>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</si>
  <si>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</si>
  <si>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</si>
  <si>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</si>
  <si>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</si>
  <si>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</si>
  <si>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</si>
  <si>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</si>
  <si>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</si>
  <si>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2 EВ 00000</t>
  </si>
  <si>
    <t>18 2 EВ 51790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</si>
  <si>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</si>
  <si>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</si>
  <si>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</si>
  <si>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</si>
  <si>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</si>
  <si>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</si>
  <si>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</si>
  <si>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</si>
  <si>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</si>
  <si>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</si>
  <si>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</si>
  <si>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</si>
  <si>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</si>
  <si>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</si>
  <si>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</si>
  <si>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</si>
  <si>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</si>
  <si>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</si>
  <si>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</si>
  <si>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</si>
  <si>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</si>
  <si>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</si>
  <si>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</si>
  <si>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</si>
  <si>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</si>
  <si>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</si>
  <si>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</si>
  <si>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</si>
  <si>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</si>
  <si>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</si>
  <si>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</si>
  <si>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</si>
  <si>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</si>
  <si>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</si>
  <si>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</si>
  <si>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</si>
  <si>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</si>
  <si>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</si>
  <si>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</si>
  <si>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</si>
  <si>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</si>
  <si>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38 0 01 00000</t>
  </si>
  <si>
    <t>38 0 01 01000</t>
  </si>
  <si>
    <t>38 0 02 00000</t>
  </si>
  <si>
    <t>38 0 02 01000</t>
  </si>
  <si>
    <t>38 0 03 00000</t>
  </si>
  <si>
    <t>38 0 03 01000</t>
  </si>
  <si>
    <t>38 0 04 00000</t>
  </si>
  <si>
    <t>38 0 04 01000</t>
  </si>
  <si>
    <t>38 0 07 00000</t>
  </si>
  <si>
    <t>38 0 07 01000</t>
  </si>
  <si>
    <t>38 0 09 00000</t>
  </si>
  <si>
    <t>38 0 09 01000</t>
  </si>
  <si>
    <t>38 0 10 00000</t>
  </si>
  <si>
    <t>38 0 13 00000</t>
  </si>
  <si>
    <t>38 0 13 01000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</si>
  <si>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</si>
  <si>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</si>
  <si>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</si>
  <si>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</si>
  <si>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</si>
  <si>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</si>
  <si>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</si>
  <si>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</si>
  <si>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</si>
  <si>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</si>
  <si>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</si>
  <si>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</si>
  <si>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</si>
  <si>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</si>
  <si>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</si>
  <si>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</si>
  <si>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</si>
  <si>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</si>
  <si>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</si>
  <si>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</si>
  <si>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</si>
  <si>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</si>
  <si>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45 3 00 00000</t>
  </si>
  <si>
    <t>45 3 02 00000</t>
  </si>
  <si>
    <t>45 3 02 03410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</si>
  <si>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</si>
  <si>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</si>
  <si>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</si>
  <si>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</si>
  <si>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</si>
  <si>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</si>
  <si>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</si>
  <si>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</si>
  <si>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</si>
  <si>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</si>
  <si>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</si>
  <si>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</si>
  <si>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</si>
  <si>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</si>
  <si>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</si>
  <si>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</si>
  <si>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</si>
  <si>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</si>
  <si>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</si>
  <si>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</si>
  <si>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</si>
  <si>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</si>
  <si>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</si>
  <si>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</si>
  <si>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</si>
  <si>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</si>
  <si>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</si>
  <si>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</si>
  <si>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</si>
  <si>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</si>
  <si>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</si>
  <si>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</si>
  <si>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</si>
  <si>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</si>
  <si>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</si>
  <si>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</si>
  <si>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</si>
  <si>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</si>
  <si>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</si>
  <si>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</si>
  <si>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</si>
  <si>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57 0 00 00000</t>
  </si>
  <si>
    <t>57 0 00 88410</t>
  </si>
  <si>
    <t>58 0 00 00000</t>
  </si>
  <si>
    <t>58 0 02 00000</t>
  </si>
  <si>
    <t>58 0 02 01000</t>
  </si>
  <si>
    <t>58 0 03 00000</t>
  </si>
  <si>
    <t>58 0 03 01000</t>
  </si>
  <si>
    <t>58 0 04 00000</t>
  </si>
  <si>
    <t>58 0 04 01000</t>
  </si>
  <si>
    <t>58 0 06 00000</t>
  </si>
  <si>
    <t>58 0 06 01000</t>
  </si>
  <si>
    <t>58 0 07 00000</t>
  </si>
  <si>
    <t>58 0 07 01000</t>
  </si>
  <si>
    <t>58 0 08 00000</t>
  </si>
  <si>
    <t>58 0 08 01000</t>
  </si>
  <si>
    <t>58 0 09 00000</t>
  </si>
  <si>
    <t>58 0 09 01000</t>
  </si>
  <si>
    <t>58 0 12 00000</t>
  </si>
  <si>
    <t>58 0 12 01000</t>
  </si>
  <si>
    <t>58 0 13 00000</t>
  </si>
  <si>
    <t>58 0 13 S6233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</si>
  <si>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</si>
  <si>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</si>
  <si>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</si>
  <si>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</si>
  <si>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</si>
  <si>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</si>
  <si>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</si>
  <si>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</si>
  <si>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</si>
  <si>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</si>
  <si>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</si>
  <si>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</si>
  <si>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</si>
  <si>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</si>
  <si>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</si>
  <si>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</si>
  <si>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</si>
  <si>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</si>
  <si>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</si>
  <si>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</si>
  <si>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</si>
  <si>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</si>
  <si>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</si>
  <si>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</si>
  <si>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</si>
  <si>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</si>
  <si>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</si>
  <si>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</si>
  <si>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</si>
  <si>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</si>
  <si>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</si>
  <si>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</si>
  <si>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</si>
  <si>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</si>
  <si>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</si>
  <si>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</si>
  <si>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58 0 07 S7070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</si>
  <si>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</si>
  <si>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15 7 03 86060</t>
  </si>
  <si>
    <t>Основное мероприятие "Выполнение работ по замечаниям, предписаниям декларации безопасности ГТС"</t>
  </si>
  <si>
    <t>28 0 04 00000</t>
  </si>
  <si>
    <t>Страхование ГТС</t>
  </si>
  <si>
    <t>28 0 04 03000</t>
  </si>
  <si>
    <t>Достижение показателей деятельности органов исполнительной власти</t>
  </si>
  <si>
    <t>98 0 00 55490</t>
  </si>
  <si>
    <t xml:space="preserve"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от                 г.              №   </t>
  </si>
  <si>
    <t>04 0 02 00000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</si>
  <si>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</si>
  <si>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</si>
  <si>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04 0 02 01000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</si>
</sst>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9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4" fontId="7" fillId="5" borderId="2" xfId="9" applyNumberFormat="1" applyFont="1" applyFill="1" applyAlignment="1" applyProtection="1">
      <alignment vertical="top" shrinkToFit="1"/>
    </xf>
    <xf numFmtId="4" fontId="12" fillId="5" borderId="2" xfId="9" applyNumberFormat="1" applyFont="1" applyFill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9" fontId="10" fillId="0" borderId="2" xfId="8" applyNumberFormat="1" applyFont="1" applyProtection="1">
      <alignment horizontal="center" vertical="top" shrinkToFit="1"/>
    </xf>
    <xf numFmtId="1" fontId="10" fillId="0" borderId="2" xfId="8" applyNumberFormat="1" applyFo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9" fontId="11" fillId="0" borderId="2" xfId="8" applyNumberFormat="1" applyFont="1" applyProtection="1">
      <alignment horizontal="center" vertical="top" shrinkToFit="1"/>
    </xf>
    <xf numFmtId="1" fontId="11" fillId="0" borderId="2" xfId="8" applyNumberFormat="1" applyFont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0" fillId="5" borderId="2" xfId="7" applyNumberFormat="1" applyFont="1" applyFill="1" applyBorder="1" applyAlignment="1" applyProtection="1">
      <alignment vertical="top" wrapText="1"/>
    </xf>
    <xf numFmtId="1" fontId="13" fillId="0" borderId="2" xfId="8" applyNumberFormat="1" applyFont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4" fontId="11" fillId="5" borderId="2" xfId="12" applyNumberFormat="1" applyFont="1" applyFill="1" applyProtection="1">
      <alignment horizontal="right" vertical="top" shrinkToFit="1"/>
    </xf>
    <xf numFmtId="1" fontId="7" fillId="0" borderId="2" xfId="8" applyNumberFormat="1" applyFont="1" applyAlignment="1" applyProtection="1">
      <alignment horizontal="center" vertical="top" shrinkToFit="1"/>
    </xf>
    <xf numFmtId="0" fontId="10" fillId="6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49" fontId="9" fillId="0" borderId="3" xfId="6" applyNumberFormat="1" applyFont="1" applyBorder="1" applyProtection="1">
      <alignment horizontal="center" vertical="center" wrapText="1"/>
    </xf>
    <xf numFmtId="49" fontId="9" fillId="0" borderId="4" xfId="6" applyNumberFormat="1" applyFont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0" fillId="6" borderId="1" xfId="0" applyFont="1" applyFill="1" applyBorder="1" applyAlignment="1">
      <alignment horizontal="left" vertical="top" wrapText="1"/>
    </xf>
    <xf numFmtId="0" fontId="11" fillId="0" borderId="2" xfId="11" applyNumberFormat="1" applyFont="1" applyProtection="1">
      <alignment horizontal="left"/>
    </xf>
    <xf numFmtId="0" fontId="11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84"/>
  <sheetViews>
    <sheetView showGridLines="0" tabSelected="1" zoomScaleSheetLayoutView="100" workbookViewId="0">
      <selection activeCell="AA7" sqref="AA6:AA7"/>
    </sheetView>
  </sheetViews>
  <sheetFormatPr defaultRowHeight="15" outlineLevelRow="6"/>
  <cols>
    <col min="1" max="1" width="60.7109375" style="1" customWidth="1"/>
    <col min="2" max="2" width="14.28515625" style="1" customWidth="1"/>
    <col min="3" max="3" width="11.85546875" style="1" customWidth="1"/>
    <col min="4" max="4" width="16.28515625" style="1" hidden="1" customWidth="1"/>
    <col min="5" max="5" width="13.140625" style="1" hidden="1" customWidth="1"/>
    <col min="6" max="6" width="17.28515625" style="1" customWidth="1"/>
    <col min="7" max="25" width="9.140625" style="1" hidden="1"/>
    <col min="26" max="26" width="9.140625" style="1" customWidth="1"/>
    <col min="27" max="16384" width="9.140625" style="1"/>
  </cols>
  <sheetData>
    <row r="1" spans="1:26" ht="93" customHeight="1">
      <c r="B1" s="53" t="s">
        <v>926</v>
      </c>
      <c r="C1" s="53"/>
      <c r="D1" s="53"/>
      <c r="E1" s="53"/>
      <c r="F1" s="53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</row>
    <row r="2" spans="1:26" ht="60" customHeight="1">
      <c r="A2" s="40" t="s">
        <v>912</v>
      </c>
      <c r="B2" s="40"/>
      <c r="C2" s="40"/>
      <c r="D2" s="40"/>
      <c r="E2" s="40"/>
      <c r="F2" s="40"/>
    </row>
    <row r="3" spans="1:26" ht="10.5" customHeight="1">
      <c r="A3" s="49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3"/>
      <c r="Y3" s="3"/>
      <c r="Z3" s="2"/>
    </row>
    <row r="4" spans="1:26" ht="12" customHeight="1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2"/>
    </row>
    <row r="5" spans="1:26" ht="38.25" customHeight="1">
      <c r="A5" s="41" t="s">
        <v>48</v>
      </c>
      <c r="B5" s="43" t="s">
        <v>49</v>
      </c>
      <c r="C5" s="43" t="s">
        <v>50</v>
      </c>
      <c r="D5" s="43" t="s">
        <v>51</v>
      </c>
      <c r="E5" s="47" t="s">
        <v>53</v>
      </c>
      <c r="F5" s="43" t="s">
        <v>52</v>
      </c>
      <c r="G5" s="45" t="s">
        <v>1</v>
      </c>
      <c r="H5" s="45" t="s">
        <v>1</v>
      </c>
      <c r="I5" s="45" t="s">
        <v>1</v>
      </c>
      <c r="J5" s="45" t="s">
        <v>1</v>
      </c>
      <c r="K5" s="45" t="s">
        <v>1</v>
      </c>
      <c r="L5" s="45" t="s">
        <v>1</v>
      </c>
      <c r="M5" s="45" t="s">
        <v>1</v>
      </c>
      <c r="N5" s="45" t="s">
        <v>1</v>
      </c>
      <c r="O5" s="45" t="s">
        <v>1</v>
      </c>
      <c r="P5" s="45" t="s">
        <v>1</v>
      </c>
      <c r="Q5" s="4" t="s">
        <v>1</v>
      </c>
      <c r="R5" s="45" t="s">
        <v>1</v>
      </c>
      <c r="S5" s="45" t="s">
        <v>1</v>
      </c>
      <c r="T5" s="45" t="s">
        <v>1</v>
      </c>
      <c r="U5" s="45" t="s">
        <v>1</v>
      </c>
      <c r="V5" s="45" t="s">
        <v>1</v>
      </c>
      <c r="W5" s="45" t="s">
        <v>1</v>
      </c>
      <c r="X5" s="45" t="s">
        <v>1</v>
      </c>
      <c r="Y5" s="45" t="s">
        <v>1</v>
      </c>
      <c r="Z5" s="2"/>
    </row>
    <row r="6" spans="1:26" ht="34.5" customHeight="1">
      <c r="A6" s="42"/>
      <c r="B6" s="44"/>
      <c r="C6" s="44"/>
      <c r="D6" s="44"/>
      <c r="E6" s="48"/>
      <c r="F6" s="44"/>
      <c r="G6" s="46"/>
      <c r="H6" s="46"/>
      <c r="I6" s="46"/>
      <c r="J6" s="46"/>
      <c r="K6" s="46"/>
      <c r="L6" s="46"/>
      <c r="M6" s="46"/>
      <c r="N6" s="46"/>
      <c r="O6" s="46"/>
      <c r="P6" s="46"/>
      <c r="Q6" s="4"/>
      <c r="R6" s="46"/>
      <c r="S6" s="46"/>
      <c r="T6" s="46"/>
      <c r="U6" s="46"/>
      <c r="V6" s="46"/>
      <c r="W6" s="46"/>
      <c r="X6" s="46"/>
      <c r="Y6" s="46"/>
      <c r="Z6" s="2"/>
    </row>
    <row r="7" spans="1:26" ht="60" customHeight="1">
      <c r="A7" s="10" t="s">
        <v>54</v>
      </c>
      <c r="B7" s="18" t="s">
        <v>99</v>
      </c>
      <c r="C7" s="12" t="s">
        <v>2</v>
      </c>
      <c r="D7" s="19">
        <f>D8+D18</f>
        <v>5781000</v>
      </c>
      <c r="E7" s="19">
        <f>F7-D7</f>
        <v>-1431620</v>
      </c>
      <c r="F7" s="19">
        <f>F8+F18</f>
        <v>4349380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6">
        <v>4.882320196181468E-2</v>
      </c>
      <c r="W7" s="5">
        <v>0</v>
      </c>
      <c r="X7" s="6">
        <v>0</v>
      </c>
      <c r="Y7" s="5">
        <v>0</v>
      </c>
      <c r="Z7" s="2"/>
    </row>
    <row r="8" spans="1:26" ht="19.5" customHeight="1" outlineLevel="1">
      <c r="A8" s="13" t="s">
        <v>55</v>
      </c>
      <c r="B8" s="20" t="s">
        <v>100</v>
      </c>
      <c r="C8" s="11" t="s">
        <v>2</v>
      </c>
      <c r="D8" s="21">
        <f>D9</f>
        <v>5375000</v>
      </c>
      <c r="E8" s="21">
        <f t="shared" ref="E8:E73" si="0">F8-D8</f>
        <v>-1431620</v>
      </c>
      <c r="F8" s="21">
        <f>F9</f>
        <v>3943380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6">
        <v>5.256112766358665E-2</v>
      </c>
      <c r="W8" s="5">
        <v>0</v>
      </c>
      <c r="X8" s="6">
        <v>0</v>
      </c>
      <c r="Y8" s="5">
        <v>0</v>
      </c>
      <c r="Z8" s="2"/>
    </row>
    <row r="9" spans="1:26" ht="49.5" customHeight="1" outlineLevel="3">
      <c r="A9" s="13" t="s">
        <v>56</v>
      </c>
      <c r="B9" s="20" t="s">
        <v>101</v>
      </c>
      <c r="C9" s="11" t="s">
        <v>2</v>
      </c>
      <c r="D9" s="21">
        <f>D10+D13</f>
        <v>5375000</v>
      </c>
      <c r="E9" s="21">
        <f t="shared" si="0"/>
        <v>-1431620</v>
      </c>
      <c r="F9" s="21">
        <f>F10+F13</f>
        <v>3943380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6">
        <v>5.256112766358665E-2</v>
      </c>
      <c r="W9" s="5">
        <v>0</v>
      </c>
      <c r="X9" s="6">
        <v>0</v>
      </c>
      <c r="Y9" s="5">
        <v>0</v>
      </c>
      <c r="Z9" s="2"/>
    </row>
    <row r="10" spans="1:26" ht="30" outlineLevel="4">
      <c r="A10" s="13" t="s">
        <v>57</v>
      </c>
      <c r="B10" s="20" t="s">
        <v>102</v>
      </c>
      <c r="C10" s="11" t="s">
        <v>2</v>
      </c>
      <c r="D10" s="21">
        <f>D11</f>
        <v>3456000</v>
      </c>
      <c r="E10" s="21">
        <f t="shared" si="0"/>
        <v>-1431620</v>
      </c>
      <c r="F10" s="21">
        <f>F11</f>
        <v>2024380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6">
        <v>0</v>
      </c>
      <c r="W10" s="5">
        <v>0</v>
      </c>
      <c r="X10" s="6">
        <v>0</v>
      </c>
      <c r="Y10" s="5">
        <v>0</v>
      </c>
      <c r="Z10" s="2"/>
    </row>
    <row r="11" spans="1:26" ht="33" customHeight="1" outlineLevel="5">
      <c r="A11" s="13" t="s">
        <v>59</v>
      </c>
      <c r="B11" s="20" t="s">
        <v>102</v>
      </c>
      <c r="C11" s="11" t="s">
        <v>3</v>
      </c>
      <c r="D11" s="21">
        <f>D12</f>
        <v>3456000</v>
      </c>
      <c r="E11" s="21">
        <f t="shared" si="0"/>
        <v>-1431620</v>
      </c>
      <c r="F11" s="21">
        <f>F12</f>
        <v>2024380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6">
        <v>0</v>
      </c>
      <c r="W11" s="5">
        <v>0</v>
      </c>
      <c r="X11" s="6">
        <v>0</v>
      </c>
      <c r="Y11" s="5">
        <v>0</v>
      </c>
      <c r="Z11" s="2"/>
    </row>
    <row r="12" spans="1:26" ht="33.75" customHeight="1" outlineLevel="6">
      <c r="A12" s="26" t="s">
        <v>60</v>
      </c>
      <c r="B12" s="27" t="s">
        <v>102</v>
      </c>
      <c r="C12" s="28" t="s">
        <v>4</v>
      </c>
      <c r="D12" s="25">
        <v>3456000</v>
      </c>
      <c r="E12" s="25">
        <f t="shared" si="0"/>
        <v>-1431620</v>
      </c>
      <c r="F12" s="25">
        <v>2024380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6">
        <v>0</v>
      </c>
      <c r="W12" s="5">
        <v>0</v>
      </c>
      <c r="X12" s="6">
        <v>0</v>
      </c>
      <c r="Y12" s="5">
        <v>0</v>
      </c>
      <c r="Z12" s="2"/>
    </row>
    <row r="13" spans="1:26" ht="32.25" customHeight="1" outlineLevel="4">
      <c r="A13" s="13" t="s">
        <v>61</v>
      </c>
      <c r="B13" s="20" t="s">
        <v>505</v>
      </c>
      <c r="C13" s="11" t="s">
        <v>2</v>
      </c>
      <c r="D13" s="21">
        <f>D16</f>
        <v>1919000</v>
      </c>
      <c r="E13" s="21">
        <f t="shared" si="0"/>
        <v>0</v>
      </c>
      <c r="F13" s="21">
        <f>F16</f>
        <v>1919000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6">
        <v>0.15091048186247968</v>
      </c>
      <c r="W13" s="5">
        <v>0</v>
      </c>
      <c r="X13" s="6">
        <v>0</v>
      </c>
      <c r="Y13" s="5">
        <v>0</v>
      </c>
      <c r="Z13" s="2"/>
    </row>
    <row r="14" spans="1:26" ht="32.25" hidden="1" customHeight="1" outlineLevel="5">
      <c r="A14" s="13" t="s">
        <v>59</v>
      </c>
      <c r="B14" s="20" t="s">
        <v>5</v>
      </c>
      <c r="C14" s="11" t="s">
        <v>3</v>
      </c>
      <c r="D14" s="21">
        <v>0</v>
      </c>
      <c r="E14" s="21">
        <f t="shared" si="0"/>
        <v>0</v>
      </c>
      <c r="F14" s="21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6">
        <v>0</v>
      </c>
      <c r="W14" s="5">
        <v>0</v>
      </c>
      <c r="X14" s="6">
        <v>0</v>
      </c>
      <c r="Y14" s="5">
        <v>0</v>
      </c>
      <c r="Z14" s="2"/>
    </row>
    <row r="15" spans="1:26" ht="30" hidden="1" outlineLevel="6">
      <c r="A15" s="13" t="s">
        <v>60</v>
      </c>
      <c r="B15" s="20" t="s">
        <v>5</v>
      </c>
      <c r="C15" s="11" t="s">
        <v>4</v>
      </c>
      <c r="D15" s="21">
        <v>0</v>
      </c>
      <c r="E15" s="21">
        <f t="shared" si="0"/>
        <v>0</v>
      </c>
      <c r="F15" s="21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6">
        <v>0</v>
      </c>
      <c r="W15" s="5">
        <v>0</v>
      </c>
      <c r="X15" s="6">
        <v>0</v>
      </c>
      <c r="Y15" s="5">
        <v>0</v>
      </c>
      <c r="Z15" s="2"/>
    </row>
    <row r="16" spans="1:26" outlineLevel="5" collapsed="1">
      <c r="A16" s="13" t="s">
        <v>62</v>
      </c>
      <c r="B16" s="20" t="s">
        <v>505</v>
      </c>
      <c r="C16" s="11" t="s">
        <v>6</v>
      </c>
      <c r="D16" s="21">
        <f>D17</f>
        <v>1919000</v>
      </c>
      <c r="E16" s="21">
        <f t="shared" si="0"/>
        <v>0</v>
      </c>
      <c r="F16" s="21">
        <f>F17</f>
        <v>1919000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6">
        <v>0.15091048186247968</v>
      </c>
      <c r="W16" s="5">
        <v>0</v>
      </c>
      <c r="X16" s="6">
        <v>0</v>
      </c>
      <c r="Y16" s="5">
        <v>0</v>
      </c>
      <c r="Z16" s="2"/>
    </row>
    <row r="17" spans="1:26" outlineLevel="6">
      <c r="A17" s="13" t="s">
        <v>63</v>
      </c>
      <c r="B17" s="20" t="s">
        <v>505</v>
      </c>
      <c r="C17" s="11" t="s">
        <v>7</v>
      </c>
      <c r="D17" s="25">
        <v>1919000</v>
      </c>
      <c r="E17" s="25">
        <f t="shared" si="0"/>
        <v>0</v>
      </c>
      <c r="F17" s="25">
        <v>1919000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6">
        <v>0.15091048186247968</v>
      </c>
      <c r="W17" s="5">
        <v>0</v>
      </c>
      <c r="X17" s="6">
        <v>0</v>
      </c>
      <c r="Y17" s="5">
        <v>0</v>
      </c>
      <c r="Z17" s="2"/>
    </row>
    <row r="18" spans="1:26" ht="49.5" customHeight="1" outlineLevel="1">
      <c r="A18" s="13" t="s">
        <v>64</v>
      </c>
      <c r="B18" s="20" t="s">
        <v>506</v>
      </c>
      <c r="C18" s="11" t="s">
        <v>2</v>
      </c>
      <c r="D18" s="21">
        <f>D19+D26</f>
        <v>406000</v>
      </c>
      <c r="E18" s="21">
        <f t="shared" si="0"/>
        <v>0</v>
      </c>
      <c r="F18" s="21">
        <f>F19+F26</f>
        <v>406000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6">
        <v>0</v>
      </c>
      <c r="W18" s="5">
        <v>0</v>
      </c>
      <c r="X18" s="6">
        <v>0</v>
      </c>
      <c r="Y18" s="5">
        <v>0</v>
      </c>
      <c r="Z18" s="2"/>
    </row>
    <row r="19" spans="1:26" ht="45" hidden="1" outlineLevel="3">
      <c r="A19" s="13" t="s">
        <v>65</v>
      </c>
      <c r="B19" s="20" t="s">
        <v>507</v>
      </c>
      <c r="C19" s="11" t="s">
        <v>2</v>
      </c>
      <c r="D19" s="21">
        <f>D20+D23</f>
        <v>0</v>
      </c>
      <c r="E19" s="21">
        <f t="shared" si="0"/>
        <v>0</v>
      </c>
      <c r="F19" s="21">
        <f>F20+F23</f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6">
        <v>0</v>
      </c>
      <c r="W19" s="5">
        <v>0</v>
      </c>
      <c r="X19" s="6">
        <v>0</v>
      </c>
      <c r="Y19" s="5">
        <v>0</v>
      </c>
      <c r="Z19" s="2"/>
    </row>
    <row r="20" spans="1:26" ht="63.75" hidden="1" customHeight="1" outlineLevel="4">
      <c r="A20" s="13" t="s">
        <v>66</v>
      </c>
      <c r="B20" s="20" t="s">
        <v>508</v>
      </c>
      <c r="C20" s="11" t="s">
        <v>2</v>
      </c>
      <c r="D20" s="21">
        <f>D21</f>
        <v>0</v>
      </c>
      <c r="E20" s="21">
        <f t="shared" si="0"/>
        <v>0</v>
      </c>
      <c r="F20" s="21">
        <f>F21</f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6">
        <v>0</v>
      </c>
      <c r="W20" s="5">
        <v>0</v>
      </c>
      <c r="X20" s="6">
        <v>0</v>
      </c>
      <c r="Y20" s="5">
        <v>0</v>
      </c>
      <c r="Z20" s="2"/>
    </row>
    <row r="21" spans="1:26" ht="36" hidden="1" customHeight="1" outlineLevel="5">
      <c r="A21" s="13" t="s">
        <v>59</v>
      </c>
      <c r="B21" s="20" t="s">
        <v>508</v>
      </c>
      <c r="C21" s="11" t="s">
        <v>3</v>
      </c>
      <c r="D21" s="21">
        <f>D22</f>
        <v>0</v>
      </c>
      <c r="E21" s="21">
        <f t="shared" si="0"/>
        <v>0</v>
      </c>
      <c r="F21" s="21">
        <f>F22</f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6">
        <v>0</v>
      </c>
      <c r="W21" s="5">
        <v>0</v>
      </c>
      <c r="X21" s="6">
        <v>0</v>
      </c>
      <c r="Y21" s="5">
        <v>0</v>
      </c>
      <c r="Z21" s="2"/>
    </row>
    <row r="22" spans="1:26" ht="36.75" hidden="1" customHeight="1" outlineLevel="6">
      <c r="A22" s="13" t="s">
        <v>60</v>
      </c>
      <c r="B22" s="20" t="s">
        <v>508</v>
      </c>
      <c r="C22" s="11" t="s">
        <v>4</v>
      </c>
      <c r="D22" s="21">
        <v>0</v>
      </c>
      <c r="E22" s="21">
        <f t="shared" si="0"/>
        <v>0</v>
      </c>
      <c r="F22" s="21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6">
        <v>0</v>
      </c>
      <c r="W22" s="5">
        <v>0</v>
      </c>
      <c r="X22" s="6">
        <v>0</v>
      </c>
      <c r="Y22" s="5">
        <v>0</v>
      </c>
      <c r="Z22" s="2"/>
    </row>
    <row r="23" spans="1:26" ht="30" hidden="1" outlineLevel="4">
      <c r="A23" s="13" t="s">
        <v>67</v>
      </c>
      <c r="B23" s="20" t="s">
        <v>509</v>
      </c>
      <c r="C23" s="11" t="s">
        <v>2</v>
      </c>
      <c r="D23" s="21">
        <f>D24</f>
        <v>0</v>
      </c>
      <c r="E23" s="21">
        <f t="shared" si="0"/>
        <v>0</v>
      </c>
      <c r="F23" s="21">
        <f>F24</f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6">
        <v>0</v>
      </c>
      <c r="W23" s="5">
        <v>0</v>
      </c>
      <c r="X23" s="6">
        <v>0</v>
      </c>
      <c r="Y23" s="5">
        <v>0</v>
      </c>
      <c r="Z23" s="2"/>
    </row>
    <row r="24" spans="1:26" ht="35.25" hidden="1" customHeight="1" outlineLevel="5">
      <c r="A24" s="13" t="s">
        <v>59</v>
      </c>
      <c r="B24" s="20" t="s">
        <v>509</v>
      </c>
      <c r="C24" s="11" t="s">
        <v>3</v>
      </c>
      <c r="D24" s="21">
        <f>D25</f>
        <v>0</v>
      </c>
      <c r="E24" s="21">
        <f t="shared" si="0"/>
        <v>0</v>
      </c>
      <c r="F24" s="21">
        <f>F25</f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6">
        <v>0</v>
      </c>
      <c r="W24" s="5">
        <v>0</v>
      </c>
      <c r="X24" s="6">
        <v>0</v>
      </c>
      <c r="Y24" s="5">
        <v>0</v>
      </c>
      <c r="Z24" s="2"/>
    </row>
    <row r="25" spans="1:26" ht="35.25" hidden="1" customHeight="1" outlineLevel="6">
      <c r="A25" s="13" t="s">
        <v>60</v>
      </c>
      <c r="B25" s="20" t="s">
        <v>509</v>
      </c>
      <c r="C25" s="11" t="s">
        <v>4</v>
      </c>
      <c r="D25" s="21">
        <v>0</v>
      </c>
      <c r="E25" s="21">
        <f t="shared" si="0"/>
        <v>0</v>
      </c>
      <c r="F25" s="21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6">
        <v>0</v>
      </c>
      <c r="W25" s="5">
        <v>0</v>
      </c>
      <c r="X25" s="6">
        <v>0</v>
      </c>
      <c r="Y25" s="5">
        <v>0</v>
      </c>
      <c r="Z25" s="2"/>
    </row>
    <row r="26" spans="1:26" ht="51" customHeight="1" outlineLevel="3" collapsed="1">
      <c r="A26" s="13" t="s">
        <v>68</v>
      </c>
      <c r="B26" s="20" t="s">
        <v>510</v>
      </c>
      <c r="C26" s="11" t="s">
        <v>2</v>
      </c>
      <c r="D26" s="21">
        <f>D27</f>
        <v>406000</v>
      </c>
      <c r="E26" s="21">
        <f t="shared" si="0"/>
        <v>0</v>
      </c>
      <c r="F26" s="21">
        <f>F27</f>
        <v>406000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6">
        <v>0</v>
      </c>
      <c r="W26" s="5">
        <v>0</v>
      </c>
      <c r="X26" s="6">
        <v>0</v>
      </c>
      <c r="Y26" s="5">
        <v>0</v>
      </c>
      <c r="Z26" s="2"/>
    </row>
    <row r="27" spans="1:26" ht="48" customHeight="1" outlineLevel="4">
      <c r="A27" s="13" t="s">
        <v>69</v>
      </c>
      <c r="B27" s="20" t="s">
        <v>511</v>
      </c>
      <c r="C27" s="11" t="s">
        <v>2</v>
      </c>
      <c r="D27" s="21">
        <f>D28</f>
        <v>406000</v>
      </c>
      <c r="E27" s="21">
        <f t="shared" si="0"/>
        <v>0</v>
      </c>
      <c r="F27" s="21">
        <f>F28</f>
        <v>406000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6">
        <v>0</v>
      </c>
      <c r="W27" s="5">
        <v>0</v>
      </c>
      <c r="X27" s="6">
        <v>0</v>
      </c>
      <c r="Y27" s="5">
        <v>0</v>
      </c>
      <c r="Z27" s="2"/>
    </row>
    <row r="28" spans="1:26" ht="33" customHeight="1" outlineLevel="5">
      <c r="A28" s="13" t="s">
        <v>59</v>
      </c>
      <c r="B28" s="20" t="s">
        <v>511</v>
      </c>
      <c r="C28" s="11" t="s">
        <v>3</v>
      </c>
      <c r="D28" s="21">
        <f>D29</f>
        <v>406000</v>
      </c>
      <c r="E28" s="21">
        <f t="shared" si="0"/>
        <v>0</v>
      </c>
      <c r="F28" s="21">
        <f>F29</f>
        <v>406000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6">
        <v>0</v>
      </c>
      <c r="W28" s="5">
        <v>0</v>
      </c>
      <c r="X28" s="6">
        <v>0</v>
      </c>
      <c r="Y28" s="5">
        <v>0</v>
      </c>
      <c r="Z28" s="2"/>
    </row>
    <row r="29" spans="1:26" ht="33.75" customHeight="1" outlineLevel="6">
      <c r="A29" s="13" t="s">
        <v>60</v>
      </c>
      <c r="B29" s="20" t="s">
        <v>511</v>
      </c>
      <c r="C29" s="11" t="s">
        <v>4</v>
      </c>
      <c r="D29" s="21">
        <v>406000</v>
      </c>
      <c r="E29" s="21">
        <f t="shared" si="0"/>
        <v>0</v>
      </c>
      <c r="F29" s="21">
        <v>406000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6">
        <v>0</v>
      </c>
      <c r="W29" s="5">
        <v>0</v>
      </c>
      <c r="X29" s="6">
        <v>0</v>
      </c>
      <c r="Y29" s="5">
        <v>0</v>
      </c>
      <c r="Z29" s="2"/>
    </row>
    <row r="30" spans="1:26" ht="34.5" customHeight="1">
      <c r="A30" s="10" t="s">
        <v>70</v>
      </c>
      <c r="B30" s="18" t="s">
        <v>512</v>
      </c>
      <c r="C30" s="12" t="s">
        <v>2</v>
      </c>
      <c r="D30" s="19">
        <f>D31+D49+D68+D124</f>
        <v>202645020</v>
      </c>
      <c r="E30" s="19">
        <f t="shared" si="0"/>
        <v>-21534743</v>
      </c>
      <c r="F30" s="19">
        <f>F31+F49+F68+F124</f>
        <v>181110277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6">
        <v>0.56206048483204774</v>
      </c>
      <c r="W30" s="5">
        <v>0</v>
      </c>
      <c r="X30" s="6">
        <v>0</v>
      </c>
      <c r="Y30" s="5">
        <v>0</v>
      </c>
      <c r="Z30" s="2"/>
    </row>
    <row r="31" spans="1:26" ht="45" outlineLevel="3">
      <c r="A31" s="13" t="s">
        <v>71</v>
      </c>
      <c r="B31" s="20" t="s">
        <v>513</v>
      </c>
      <c r="C31" s="11" t="s">
        <v>2</v>
      </c>
      <c r="D31" s="21">
        <f>D32+D42+D45</f>
        <v>18293745</v>
      </c>
      <c r="E31" s="21">
        <f t="shared" si="0"/>
        <v>-11310</v>
      </c>
      <c r="F31" s="21">
        <f>F32+F42+F45</f>
        <v>18282435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6">
        <v>0.41267488204301522</v>
      </c>
      <c r="W31" s="5">
        <v>0</v>
      </c>
      <c r="X31" s="6">
        <v>0</v>
      </c>
      <c r="Y31" s="5">
        <v>0</v>
      </c>
      <c r="Z31" s="2"/>
    </row>
    <row r="32" spans="1:26" ht="30" outlineLevel="4">
      <c r="A32" s="13" t="s">
        <v>72</v>
      </c>
      <c r="B32" s="20" t="s">
        <v>514</v>
      </c>
      <c r="C32" s="11" t="s">
        <v>2</v>
      </c>
      <c r="D32" s="21">
        <v>2000000</v>
      </c>
      <c r="E32" s="21">
        <f t="shared" si="0"/>
        <v>0</v>
      </c>
      <c r="F32" s="21">
        <f>F33+F35+F37</f>
        <v>2000000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6">
        <v>0.20211953999999999</v>
      </c>
      <c r="W32" s="5">
        <v>0</v>
      </c>
      <c r="X32" s="6">
        <v>0</v>
      </c>
      <c r="Y32" s="5">
        <v>0</v>
      </c>
      <c r="Z32" s="2"/>
    </row>
    <row r="33" spans="1:26" ht="31.5" customHeight="1" outlineLevel="5">
      <c r="A33" s="13" t="s">
        <v>58</v>
      </c>
      <c r="B33" s="20" t="s">
        <v>514</v>
      </c>
      <c r="C33" s="11" t="s">
        <v>3</v>
      </c>
      <c r="D33" s="21">
        <v>1300000</v>
      </c>
      <c r="E33" s="21">
        <f t="shared" si="0"/>
        <v>-24000</v>
      </c>
      <c r="F33" s="21">
        <f>F34</f>
        <v>1276000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6">
        <v>6.8467923076923079E-2</v>
      </c>
      <c r="W33" s="5">
        <v>0</v>
      </c>
      <c r="X33" s="6">
        <v>0</v>
      </c>
      <c r="Y33" s="5">
        <v>0</v>
      </c>
      <c r="Z33" s="2"/>
    </row>
    <row r="34" spans="1:26" ht="35.25" customHeight="1" outlineLevel="6">
      <c r="A34" s="13" t="s">
        <v>60</v>
      </c>
      <c r="B34" s="20" t="s">
        <v>514</v>
      </c>
      <c r="C34" s="11" t="s">
        <v>4</v>
      </c>
      <c r="D34" s="21">
        <v>1300000</v>
      </c>
      <c r="E34" s="21">
        <f t="shared" si="0"/>
        <v>-24000</v>
      </c>
      <c r="F34" s="21">
        <v>1276000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6">
        <v>6.8467923076923079E-2</v>
      </c>
      <c r="W34" s="5">
        <v>0</v>
      </c>
      <c r="X34" s="6">
        <v>0</v>
      </c>
      <c r="Y34" s="5">
        <v>0</v>
      </c>
      <c r="Z34" s="2"/>
    </row>
    <row r="35" spans="1:26" ht="21" customHeight="1" outlineLevel="5">
      <c r="A35" s="13" t="s">
        <v>73</v>
      </c>
      <c r="B35" s="20" t="s">
        <v>514</v>
      </c>
      <c r="C35" s="11" t="s">
        <v>8</v>
      </c>
      <c r="D35" s="21">
        <v>700000</v>
      </c>
      <c r="E35" s="21">
        <f t="shared" si="0"/>
        <v>0</v>
      </c>
      <c r="F35" s="21">
        <f>F36</f>
        <v>700000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6">
        <v>0.45032968571428572</v>
      </c>
      <c r="W35" s="5">
        <v>0</v>
      </c>
      <c r="X35" s="6">
        <v>0</v>
      </c>
      <c r="Y35" s="5">
        <v>0</v>
      </c>
      <c r="Z35" s="2"/>
    </row>
    <row r="36" spans="1:26" ht="30" outlineLevel="6">
      <c r="A36" s="13" t="s">
        <v>74</v>
      </c>
      <c r="B36" s="20" t="s">
        <v>514</v>
      </c>
      <c r="C36" s="11" t="s">
        <v>9</v>
      </c>
      <c r="D36" s="21">
        <v>700000</v>
      </c>
      <c r="E36" s="21">
        <f t="shared" si="0"/>
        <v>0</v>
      </c>
      <c r="F36" s="21">
        <v>700000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6">
        <v>0.45032968571428572</v>
      </c>
      <c r="W36" s="5">
        <v>0</v>
      </c>
      <c r="X36" s="6">
        <v>0</v>
      </c>
      <c r="Y36" s="5">
        <v>0</v>
      </c>
      <c r="Z36" s="2"/>
    </row>
    <row r="37" spans="1:26" outlineLevel="6">
      <c r="A37" s="13" t="s">
        <v>81</v>
      </c>
      <c r="B37" s="20" t="s">
        <v>514</v>
      </c>
      <c r="C37" s="11">
        <v>800</v>
      </c>
      <c r="D37" s="21"/>
      <c r="E37" s="21">
        <f t="shared" si="0"/>
        <v>24000</v>
      </c>
      <c r="F37" s="21">
        <f>F38</f>
        <v>24000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6"/>
      <c r="W37" s="5"/>
      <c r="X37" s="6"/>
      <c r="Y37" s="5"/>
      <c r="Z37" s="2"/>
    </row>
    <row r="38" spans="1:26" outlineLevel="6">
      <c r="A38" s="13" t="s">
        <v>82</v>
      </c>
      <c r="B38" s="20" t="s">
        <v>514</v>
      </c>
      <c r="C38" s="11">
        <v>850</v>
      </c>
      <c r="D38" s="21"/>
      <c r="E38" s="21">
        <f t="shared" si="0"/>
        <v>24000</v>
      </c>
      <c r="F38" s="21">
        <v>24000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6"/>
      <c r="W38" s="5"/>
      <c r="X38" s="6"/>
      <c r="Y38" s="5"/>
      <c r="Z38" s="2"/>
    </row>
    <row r="39" spans="1:26" ht="45" hidden="1" outlineLevel="4">
      <c r="A39" s="13" t="s">
        <v>75</v>
      </c>
      <c r="B39" s="20" t="s">
        <v>10</v>
      </c>
      <c r="C39" s="11" t="s">
        <v>2</v>
      </c>
      <c r="D39" s="21">
        <v>0</v>
      </c>
      <c r="E39" s="21">
        <f t="shared" si="0"/>
        <v>0</v>
      </c>
      <c r="F39" s="21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6">
        <v>0</v>
      </c>
      <c r="W39" s="5">
        <v>0</v>
      </c>
      <c r="X39" s="6">
        <v>0</v>
      </c>
      <c r="Y39" s="5">
        <v>0</v>
      </c>
      <c r="Z39" s="2"/>
    </row>
    <row r="40" spans="1:26" hidden="1" outlineLevel="5">
      <c r="A40" s="13" t="s">
        <v>73</v>
      </c>
      <c r="B40" s="20" t="s">
        <v>10</v>
      </c>
      <c r="C40" s="11" t="s">
        <v>8</v>
      </c>
      <c r="D40" s="21">
        <v>0</v>
      </c>
      <c r="E40" s="21">
        <f t="shared" si="0"/>
        <v>0</v>
      </c>
      <c r="F40" s="21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6">
        <v>0</v>
      </c>
      <c r="W40" s="5">
        <v>0</v>
      </c>
      <c r="X40" s="6">
        <v>0</v>
      </c>
      <c r="Y40" s="5">
        <v>0</v>
      </c>
      <c r="Z40" s="2"/>
    </row>
    <row r="41" spans="1:26" ht="30" hidden="1" outlineLevel="6">
      <c r="A41" s="13" t="s">
        <v>74</v>
      </c>
      <c r="B41" s="20" t="s">
        <v>10</v>
      </c>
      <c r="C41" s="11" t="s">
        <v>9</v>
      </c>
      <c r="D41" s="21">
        <v>0</v>
      </c>
      <c r="E41" s="21">
        <f t="shared" si="0"/>
        <v>0</v>
      </c>
      <c r="F41" s="21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6">
        <v>0</v>
      </c>
      <c r="W41" s="5">
        <v>0</v>
      </c>
      <c r="X41" s="6">
        <v>0</v>
      </c>
      <c r="Y41" s="5">
        <v>0</v>
      </c>
      <c r="Z41" s="2"/>
    </row>
    <row r="42" spans="1:26" ht="30.75" customHeight="1" outlineLevel="4" collapsed="1">
      <c r="A42" s="13" t="s">
        <v>76</v>
      </c>
      <c r="B42" s="20" t="s">
        <v>515</v>
      </c>
      <c r="C42" s="11" t="s">
        <v>2</v>
      </c>
      <c r="D42" s="21">
        <v>155967</v>
      </c>
      <c r="E42" s="21">
        <f t="shared" si="0"/>
        <v>0</v>
      </c>
      <c r="F42" s="21">
        <v>155967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6">
        <v>0.29906313515038435</v>
      </c>
      <c r="W42" s="5">
        <v>0</v>
      </c>
      <c r="X42" s="6">
        <v>0</v>
      </c>
      <c r="Y42" s="5">
        <v>0</v>
      </c>
      <c r="Z42" s="2"/>
    </row>
    <row r="43" spans="1:26" ht="18.75" customHeight="1" outlineLevel="5">
      <c r="A43" s="13" t="s">
        <v>73</v>
      </c>
      <c r="B43" s="20" t="s">
        <v>515</v>
      </c>
      <c r="C43" s="11" t="s">
        <v>8</v>
      </c>
      <c r="D43" s="21">
        <v>155967</v>
      </c>
      <c r="E43" s="21">
        <f t="shared" si="0"/>
        <v>0</v>
      </c>
      <c r="F43" s="21">
        <v>155967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6">
        <v>0.29906313515038435</v>
      </c>
      <c r="W43" s="5">
        <v>0</v>
      </c>
      <c r="X43" s="6">
        <v>0</v>
      </c>
      <c r="Y43" s="5">
        <v>0</v>
      </c>
      <c r="Z43" s="2"/>
    </row>
    <row r="44" spans="1:26" ht="24" customHeight="1" outlineLevel="6">
      <c r="A44" s="13" t="s">
        <v>77</v>
      </c>
      <c r="B44" s="20" t="s">
        <v>515</v>
      </c>
      <c r="C44" s="11" t="s">
        <v>11</v>
      </c>
      <c r="D44" s="21">
        <v>155967</v>
      </c>
      <c r="E44" s="21">
        <f t="shared" si="0"/>
        <v>0</v>
      </c>
      <c r="F44" s="21">
        <v>155967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6">
        <v>0.29906313515038435</v>
      </c>
      <c r="W44" s="5">
        <v>0</v>
      </c>
      <c r="X44" s="6">
        <v>0</v>
      </c>
      <c r="Y44" s="5">
        <v>0</v>
      </c>
      <c r="Z44" s="2"/>
    </row>
    <row r="45" spans="1:26" ht="37.5" customHeight="1" outlineLevel="4">
      <c r="A45" s="13" t="s">
        <v>78</v>
      </c>
      <c r="B45" s="20" t="s">
        <v>516</v>
      </c>
      <c r="C45" s="11" t="s">
        <v>2</v>
      </c>
      <c r="D45" s="21">
        <v>16137778</v>
      </c>
      <c r="E45" s="21">
        <f t="shared" si="0"/>
        <v>-11310</v>
      </c>
      <c r="F45" s="21">
        <f>F46</f>
        <v>16126468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6">
        <v>0.43986761994123352</v>
      </c>
      <c r="W45" s="5">
        <v>0</v>
      </c>
      <c r="X45" s="6">
        <v>0</v>
      </c>
      <c r="Y45" s="5">
        <v>0</v>
      </c>
      <c r="Z45" s="2"/>
    </row>
    <row r="46" spans="1:26" ht="23.25" customHeight="1" outlineLevel="5">
      <c r="A46" s="13" t="s">
        <v>73</v>
      </c>
      <c r="B46" s="20" t="s">
        <v>516</v>
      </c>
      <c r="C46" s="11" t="s">
        <v>8</v>
      </c>
      <c r="D46" s="21">
        <v>16137778</v>
      </c>
      <c r="E46" s="21">
        <f t="shared" si="0"/>
        <v>-11310</v>
      </c>
      <c r="F46" s="21">
        <f>F48</f>
        <v>16126468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6">
        <v>0.43986761994123352</v>
      </c>
      <c r="W46" s="5">
        <v>0</v>
      </c>
      <c r="X46" s="6">
        <v>0</v>
      </c>
      <c r="Y46" s="5">
        <v>0</v>
      </c>
      <c r="Z46" s="2"/>
    </row>
    <row r="47" spans="1:26" ht="20.25" customHeight="1" outlineLevel="6">
      <c r="A47" s="13" t="s">
        <v>77</v>
      </c>
      <c r="B47" s="20" t="s">
        <v>516</v>
      </c>
      <c r="C47" s="11" t="s">
        <v>11</v>
      </c>
      <c r="D47" s="21">
        <v>0</v>
      </c>
      <c r="E47" s="21">
        <f t="shared" si="0"/>
        <v>0</v>
      </c>
      <c r="F47" s="21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6">
        <v>0</v>
      </c>
      <c r="W47" s="5">
        <v>0</v>
      </c>
      <c r="X47" s="6">
        <v>0</v>
      </c>
      <c r="Y47" s="5">
        <v>0</v>
      </c>
      <c r="Z47" s="2"/>
    </row>
    <row r="48" spans="1:26" ht="30" outlineLevel="6">
      <c r="A48" s="13" t="s">
        <v>74</v>
      </c>
      <c r="B48" s="20" t="s">
        <v>516</v>
      </c>
      <c r="C48" s="11" t="s">
        <v>9</v>
      </c>
      <c r="D48" s="21">
        <v>16137778</v>
      </c>
      <c r="E48" s="21">
        <f t="shared" si="0"/>
        <v>-11310</v>
      </c>
      <c r="F48" s="21">
        <v>16126468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6">
        <v>0.43986761994123352</v>
      </c>
      <c r="W48" s="5">
        <v>0</v>
      </c>
      <c r="X48" s="6">
        <v>0</v>
      </c>
      <c r="Y48" s="5">
        <v>0</v>
      </c>
      <c r="Z48" s="2"/>
    </row>
    <row r="49" spans="1:26" ht="33" customHeight="1" outlineLevel="3">
      <c r="A49" s="13" t="s">
        <v>79</v>
      </c>
      <c r="B49" s="20" t="s">
        <v>517</v>
      </c>
      <c r="C49" s="11" t="s">
        <v>2</v>
      </c>
      <c r="D49" s="21">
        <f>D50+D53+D56+D59+D62+D65</f>
        <v>861000</v>
      </c>
      <c r="E49" s="21">
        <f t="shared" si="0"/>
        <v>0</v>
      </c>
      <c r="F49" s="21">
        <f>F50+F53+F56+F59+F62+F65</f>
        <v>861000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6">
        <v>0.74128919860627174</v>
      </c>
      <c r="W49" s="5">
        <v>0</v>
      </c>
      <c r="X49" s="6">
        <v>0</v>
      </c>
      <c r="Y49" s="5">
        <v>0</v>
      </c>
      <c r="Z49" s="2"/>
    </row>
    <row r="50" spans="1:26" ht="36.75" customHeight="1" outlineLevel="4">
      <c r="A50" s="13" t="s">
        <v>80</v>
      </c>
      <c r="B50" s="20" t="s">
        <v>518</v>
      </c>
      <c r="C50" s="11" t="s">
        <v>2</v>
      </c>
      <c r="D50" s="21">
        <v>235000</v>
      </c>
      <c r="E50" s="21">
        <f t="shared" si="0"/>
        <v>0</v>
      </c>
      <c r="F50" s="21">
        <v>235000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6">
        <v>0.72127659574468084</v>
      </c>
      <c r="W50" s="5">
        <v>0</v>
      </c>
      <c r="X50" s="6">
        <v>0</v>
      </c>
      <c r="Y50" s="5">
        <v>0</v>
      </c>
      <c r="Z50" s="2"/>
    </row>
    <row r="51" spans="1:26" outlineLevel="5">
      <c r="A51" s="13" t="s">
        <v>81</v>
      </c>
      <c r="B51" s="20" t="s">
        <v>518</v>
      </c>
      <c r="C51" s="11" t="s">
        <v>12</v>
      </c>
      <c r="D51" s="21">
        <v>235000</v>
      </c>
      <c r="E51" s="21">
        <f t="shared" si="0"/>
        <v>0</v>
      </c>
      <c r="F51" s="21">
        <v>235000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6">
        <v>0.72127659574468084</v>
      </c>
      <c r="W51" s="5">
        <v>0</v>
      </c>
      <c r="X51" s="6">
        <v>0</v>
      </c>
      <c r="Y51" s="5">
        <v>0</v>
      </c>
      <c r="Z51" s="2"/>
    </row>
    <row r="52" spans="1:26" outlineLevel="6">
      <c r="A52" s="13" t="s">
        <v>82</v>
      </c>
      <c r="B52" s="20" t="s">
        <v>518</v>
      </c>
      <c r="C52" s="11" t="s">
        <v>13</v>
      </c>
      <c r="D52" s="21">
        <v>235000</v>
      </c>
      <c r="E52" s="21">
        <f t="shared" si="0"/>
        <v>0</v>
      </c>
      <c r="F52" s="21">
        <v>235000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6">
        <v>0.72127659574468084</v>
      </c>
      <c r="W52" s="5">
        <v>0</v>
      </c>
      <c r="X52" s="6">
        <v>0</v>
      </c>
      <c r="Y52" s="5">
        <v>0</v>
      </c>
      <c r="Z52" s="2"/>
    </row>
    <row r="53" spans="1:26" ht="50.25" customHeight="1" outlineLevel="4">
      <c r="A53" s="13" t="s">
        <v>83</v>
      </c>
      <c r="B53" s="20" t="s">
        <v>519</v>
      </c>
      <c r="C53" s="11" t="s">
        <v>2</v>
      </c>
      <c r="D53" s="21">
        <v>110000</v>
      </c>
      <c r="E53" s="21">
        <f t="shared" si="0"/>
        <v>0</v>
      </c>
      <c r="F53" s="21">
        <v>110000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6">
        <v>0.81818181818181823</v>
      </c>
      <c r="W53" s="5">
        <v>0</v>
      </c>
      <c r="X53" s="6">
        <v>0</v>
      </c>
      <c r="Y53" s="5">
        <v>0</v>
      </c>
      <c r="Z53" s="2"/>
    </row>
    <row r="54" spans="1:26" outlineLevel="5">
      <c r="A54" s="13" t="s">
        <v>81</v>
      </c>
      <c r="B54" s="20" t="s">
        <v>519</v>
      </c>
      <c r="C54" s="11" t="s">
        <v>12</v>
      </c>
      <c r="D54" s="21">
        <v>110000</v>
      </c>
      <c r="E54" s="21">
        <f t="shared" si="0"/>
        <v>0</v>
      </c>
      <c r="F54" s="21">
        <v>110000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6">
        <v>0.81818181818181823</v>
      </c>
      <c r="W54" s="5">
        <v>0</v>
      </c>
      <c r="X54" s="6">
        <v>0</v>
      </c>
      <c r="Y54" s="5">
        <v>0</v>
      </c>
      <c r="Z54" s="2"/>
    </row>
    <row r="55" spans="1:26" outlineLevel="6">
      <c r="A55" s="13" t="s">
        <v>82</v>
      </c>
      <c r="B55" s="20" t="s">
        <v>519</v>
      </c>
      <c r="C55" s="11" t="s">
        <v>13</v>
      </c>
      <c r="D55" s="21">
        <v>110000</v>
      </c>
      <c r="E55" s="21">
        <f t="shared" si="0"/>
        <v>0</v>
      </c>
      <c r="F55" s="21">
        <v>110000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6">
        <v>0.81818181818181823</v>
      </c>
      <c r="W55" s="5">
        <v>0</v>
      </c>
      <c r="X55" s="6">
        <v>0</v>
      </c>
      <c r="Y55" s="5">
        <v>0</v>
      </c>
      <c r="Z55" s="2"/>
    </row>
    <row r="56" spans="1:26" ht="49.5" customHeight="1" outlineLevel="4">
      <c r="A56" s="13" t="s">
        <v>84</v>
      </c>
      <c r="B56" s="20" t="s">
        <v>520</v>
      </c>
      <c r="C56" s="11" t="s">
        <v>2</v>
      </c>
      <c r="D56" s="21">
        <v>30000</v>
      </c>
      <c r="E56" s="21">
        <f t="shared" si="0"/>
        <v>0</v>
      </c>
      <c r="F56" s="21">
        <v>30000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6">
        <v>0.75</v>
      </c>
      <c r="W56" s="5">
        <v>0</v>
      </c>
      <c r="X56" s="6">
        <v>0</v>
      </c>
      <c r="Y56" s="5">
        <v>0</v>
      </c>
      <c r="Z56" s="2"/>
    </row>
    <row r="57" spans="1:26" outlineLevel="5">
      <c r="A57" s="13" t="s">
        <v>81</v>
      </c>
      <c r="B57" s="20" t="s">
        <v>520</v>
      </c>
      <c r="C57" s="11" t="s">
        <v>12</v>
      </c>
      <c r="D57" s="21">
        <v>30000</v>
      </c>
      <c r="E57" s="21">
        <f t="shared" si="0"/>
        <v>0</v>
      </c>
      <c r="F57" s="21">
        <v>30000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6">
        <v>0.75</v>
      </c>
      <c r="W57" s="5">
        <v>0</v>
      </c>
      <c r="X57" s="6">
        <v>0</v>
      </c>
      <c r="Y57" s="5">
        <v>0</v>
      </c>
      <c r="Z57" s="2"/>
    </row>
    <row r="58" spans="1:26" outlineLevel="6">
      <c r="A58" s="13" t="s">
        <v>82</v>
      </c>
      <c r="B58" s="20" t="s">
        <v>520</v>
      </c>
      <c r="C58" s="11" t="s">
        <v>13</v>
      </c>
      <c r="D58" s="21">
        <v>30000</v>
      </c>
      <c r="E58" s="21">
        <f t="shared" si="0"/>
        <v>0</v>
      </c>
      <c r="F58" s="21">
        <v>30000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6">
        <v>0.75</v>
      </c>
      <c r="W58" s="5">
        <v>0</v>
      </c>
      <c r="X58" s="6">
        <v>0</v>
      </c>
      <c r="Y58" s="5">
        <v>0</v>
      </c>
      <c r="Z58" s="2"/>
    </row>
    <row r="59" spans="1:26" ht="44.25" customHeight="1" outlineLevel="4">
      <c r="A59" s="13" t="s">
        <v>85</v>
      </c>
      <c r="B59" s="20" t="s">
        <v>521</v>
      </c>
      <c r="C59" s="11" t="s">
        <v>2</v>
      </c>
      <c r="D59" s="21">
        <v>400000</v>
      </c>
      <c r="E59" s="21">
        <f t="shared" si="0"/>
        <v>0</v>
      </c>
      <c r="F59" s="21">
        <v>400000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6">
        <v>0.75</v>
      </c>
      <c r="W59" s="5">
        <v>0</v>
      </c>
      <c r="X59" s="6">
        <v>0</v>
      </c>
      <c r="Y59" s="5">
        <v>0</v>
      </c>
      <c r="Z59" s="2"/>
    </row>
    <row r="60" spans="1:26" outlineLevel="5">
      <c r="A60" s="13" t="s">
        <v>81</v>
      </c>
      <c r="B60" s="20" t="s">
        <v>521</v>
      </c>
      <c r="C60" s="11" t="s">
        <v>12</v>
      </c>
      <c r="D60" s="21">
        <v>400000</v>
      </c>
      <c r="E60" s="21">
        <f t="shared" si="0"/>
        <v>0</v>
      </c>
      <c r="F60" s="21">
        <v>400000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6">
        <v>0.75</v>
      </c>
      <c r="W60" s="5">
        <v>0</v>
      </c>
      <c r="X60" s="6">
        <v>0</v>
      </c>
      <c r="Y60" s="5">
        <v>0</v>
      </c>
      <c r="Z60" s="2"/>
    </row>
    <row r="61" spans="1:26" outlineLevel="6">
      <c r="A61" s="13" t="s">
        <v>82</v>
      </c>
      <c r="B61" s="20" t="s">
        <v>521</v>
      </c>
      <c r="C61" s="11" t="s">
        <v>13</v>
      </c>
      <c r="D61" s="21">
        <v>400000</v>
      </c>
      <c r="E61" s="21">
        <f t="shared" si="0"/>
        <v>0</v>
      </c>
      <c r="F61" s="21">
        <v>400000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6">
        <v>0.75</v>
      </c>
      <c r="W61" s="5">
        <v>0</v>
      </c>
      <c r="X61" s="6">
        <v>0</v>
      </c>
      <c r="Y61" s="5">
        <v>0</v>
      </c>
      <c r="Z61" s="2"/>
    </row>
    <row r="62" spans="1:26" ht="33" customHeight="1" outlineLevel="4">
      <c r="A62" s="13" t="s">
        <v>86</v>
      </c>
      <c r="B62" s="20" t="s">
        <v>522</v>
      </c>
      <c r="C62" s="11" t="s">
        <v>2</v>
      </c>
      <c r="D62" s="21">
        <v>75000</v>
      </c>
      <c r="E62" s="21">
        <f t="shared" si="0"/>
        <v>0</v>
      </c>
      <c r="F62" s="21">
        <v>75000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6">
        <v>0.75</v>
      </c>
      <c r="W62" s="5">
        <v>0</v>
      </c>
      <c r="X62" s="6">
        <v>0</v>
      </c>
      <c r="Y62" s="5">
        <v>0</v>
      </c>
      <c r="Z62" s="2"/>
    </row>
    <row r="63" spans="1:26" outlineLevel="5">
      <c r="A63" s="13" t="s">
        <v>81</v>
      </c>
      <c r="B63" s="20" t="s">
        <v>522</v>
      </c>
      <c r="C63" s="11" t="s">
        <v>12</v>
      </c>
      <c r="D63" s="21">
        <v>75000</v>
      </c>
      <c r="E63" s="21">
        <f t="shared" si="0"/>
        <v>0</v>
      </c>
      <c r="F63" s="21">
        <v>75000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6">
        <v>0.75</v>
      </c>
      <c r="W63" s="5">
        <v>0</v>
      </c>
      <c r="X63" s="6">
        <v>0</v>
      </c>
      <c r="Y63" s="5">
        <v>0</v>
      </c>
      <c r="Z63" s="2"/>
    </row>
    <row r="64" spans="1:26" outlineLevel="6">
      <c r="A64" s="13" t="s">
        <v>82</v>
      </c>
      <c r="B64" s="20" t="s">
        <v>522</v>
      </c>
      <c r="C64" s="11" t="s">
        <v>13</v>
      </c>
      <c r="D64" s="21">
        <v>75000</v>
      </c>
      <c r="E64" s="21">
        <f t="shared" si="0"/>
        <v>0</v>
      </c>
      <c r="F64" s="21">
        <v>75000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6">
        <v>0.75</v>
      </c>
      <c r="W64" s="5">
        <v>0</v>
      </c>
      <c r="X64" s="6">
        <v>0</v>
      </c>
      <c r="Y64" s="5">
        <v>0</v>
      </c>
      <c r="Z64" s="2"/>
    </row>
    <row r="65" spans="1:26" ht="31.5" customHeight="1" outlineLevel="4">
      <c r="A65" s="13" t="s">
        <v>87</v>
      </c>
      <c r="B65" s="20" t="s">
        <v>523</v>
      </c>
      <c r="C65" s="11" t="s">
        <v>2</v>
      </c>
      <c r="D65" s="21">
        <v>11000</v>
      </c>
      <c r="E65" s="21">
        <f t="shared" si="0"/>
        <v>0</v>
      </c>
      <c r="F65" s="21">
        <v>11000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6">
        <v>0</v>
      </c>
      <c r="W65" s="5">
        <v>0</v>
      </c>
      <c r="X65" s="6">
        <v>0</v>
      </c>
      <c r="Y65" s="5">
        <v>0</v>
      </c>
      <c r="Z65" s="2"/>
    </row>
    <row r="66" spans="1:26" outlineLevel="5">
      <c r="A66" s="13" t="s">
        <v>81</v>
      </c>
      <c r="B66" s="20" t="s">
        <v>523</v>
      </c>
      <c r="C66" s="11" t="s">
        <v>12</v>
      </c>
      <c r="D66" s="21">
        <v>11000</v>
      </c>
      <c r="E66" s="21">
        <f t="shared" si="0"/>
        <v>0</v>
      </c>
      <c r="F66" s="21">
        <v>11000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6">
        <v>0</v>
      </c>
      <c r="W66" s="5">
        <v>0</v>
      </c>
      <c r="X66" s="6">
        <v>0</v>
      </c>
      <c r="Y66" s="5">
        <v>0</v>
      </c>
      <c r="Z66" s="2"/>
    </row>
    <row r="67" spans="1:26" s="17" customFormat="1" outlineLevel="6">
      <c r="A67" s="22" t="s">
        <v>82</v>
      </c>
      <c r="B67" s="20" t="s">
        <v>523</v>
      </c>
      <c r="C67" s="38" t="s">
        <v>13</v>
      </c>
      <c r="D67" s="23">
        <v>11000</v>
      </c>
      <c r="E67" s="23">
        <f t="shared" si="0"/>
        <v>0</v>
      </c>
      <c r="F67" s="23">
        <v>11000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5">
        <v>0</v>
      </c>
      <c r="W67" s="14">
        <v>0</v>
      </c>
      <c r="X67" s="15">
        <v>0</v>
      </c>
      <c r="Y67" s="14">
        <v>0</v>
      </c>
      <c r="Z67" s="16"/>
    </row>
    <row r="68" spans="1:26" ht="48" customHeight="1" outlineLevel="3">
      <c r="A68" s="13" t="s">
        <v>88</v>
      </c>
      <c r="B68" s="20" t="s">
        <v>524</v>
      </c>
      <c r="C68" s="11" t="s">
        <v>2</v>
      </c>
      <c r="D68" s="21">
        <f>D69+D74+D79+D84+D89+D94+D97+D103+D108+D111+D116+D121</f>
        <v>165556470</v>
      </c>
      <c r="E68" s="21">
        <f t="shared" si="0"/>
        <v>-22400000</v>
      </c>
      <c r="F68" s="21">
        <f>F69+F74+F79+F84+F89+F94+F97+F103+F108+F111+F116+F121</f>
        <v>143156470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6">
        <v>0.57336944179831817</v>
      </c>
      <c r="W68" s="5">
        <v>0</v>
      </c>
      <c r="X68" s="6">
        <v>0</v>
      </c>
      <c r="Y68" s="5">
        <v>0</v>
      </c>
      <c r="Z68" s="2"/>
    </row>
    <row r="69" spans="1:26" ht="33.75" customHeight="1" outlineLevel="4">
      <c r="A69" s="13" t="s">
        <v>89</v>
      </c>
      <c r="B69" s="20" t="s">
        <v>525</v>
      </c>
      <c r="C69" s="11" t="s">
        <v>2</v>
      </c>
      <c r="D69" s="21">
        <v>70000</v>
      </c>
      <c r="E69" s="21">
        <f t="shared" si="0"/>
        <v>0</v>
      </c>
      <c r="F69" s="21">
        <v>70000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6">
        <v>0.45684585714285714</v>
      </c>
      <c r="W69" s="5">
        <v>0</v>
      </c>
      <c r="X69" s="6">
        <v>0</v>
      </c>
      <c r="Y69" s="5">
        <v>0</v>
      </c>
      <c r="Z69" s="2"/>
    </row>
    <row r="70" spans="1:26" ht="33" customHeight="1" outlineLevel="5">
      <c r="A70" s="13" t="s">
        <v>58</v>
      </c>
      <c r="B70" s="20" t="s">
        <v>525</v>
      </c>
      <c r="C70" s="11" t="s">
        <v>3</v>
      </c>
      <c r="D70" s="21">
        <v>1000</v>
      </c>
      <c r="E70" s="21">
        <f t="shared" si="0"/>
        <v>0</v>
      </c>
      <c r="F70" s="21">
        <v>1000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6">
        <v>0.37920999999999999</v>
      </c>
      <c r="W70" s="5">
        <v>0</v>
      </c>
      <c r="X70" s="6">
        <v>0</v>
      </c>
      <c r="Y70" s="5">
        <v>0</v>
      </c>
      <c r="Z70" s="2"/>
    </row>
    <row r="71" spans="1:26" ht="33" customHeight="1" outlineLevel="6">
      <c r="A71" s="13" t="s">
        <v>90</v>
      </c>
      <c r="B71" s="20" t="s">
        <v>525</v>
      </c>
      <c r="C71" s="11" t="s">
        <v>4</v>
      </c>
      <c r="D71" s="21">
        <v>1000</v>
      </c>
      <c r="E71" s="21">
        <f t="shared" si="0"/>
        <v>0</v>
      </c>
      <c r="F71" s="21">
        <v>1000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6">
        <v>0.37920999999999999</v>
      </c>
      <c r="W71" s="5">
        <v>0</v>
      </c>
      <c r="X71" s="6">
        <v>0</v>
      </c>
      <c r="Y71" s="5">
        <v>0</v>
      </c>
      <c r="Z71" s="2"/>
    </row>
    <row r="72" spans="1:26" ht="18.75" customHeight="1" outlineLevel="5">
      <c r="A72" s="13" t="s">
        <v>91</v>
      </c>
      <c r="B72" s="20" t="s">
        <v>525</v>
      </c>
      <c r="C72" s="11" t="s">
        <v>8</v>
      </c>
      <c r="D72" s="21">
        <v>69000</v>
      </c>
      <c r="E72" s="21">
        <f t="shared" si="0"/>
        <v>0</v>
      </c>
      <c r="F72" s="21">
        <v>69000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6">
        <v>0.45797101449275363</v>
      </c>
      <c r="W72" s="5">
        <v>0</v>
      </c>
      <c r="X72" s="6">
        <v>0</v>
      </c>
      <c r="Y72" s="5">
        <v>0</v>
      </c>
      <c r="Z72" s="2"/>
    </row>
    <row r="73" spans="1:26" ht="18.75" customHeight="1" outlineLevel="6">
      <c r="A73" s="13" t="s">
        <v>92</v>
      </c>
      <c r="B73" s="20" t="s">
        <v>525</v>
      </c>
      <c r="C73" s="11" t="s">
        <v>11</v>
      </c>
      <c r="D73" s="21">
        <v>69000</v>
      </c>
      <c r="E73" s="21">
        <f t="shared" si="0"/>
        <v>0</v>
      </c>
      <c r="F73" s="21">
        <v>69000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6">
        <v>0.45797101449275363</v>
      </c>
      <c r="W73" s="5">
        <v>0</v>
      </c>
      <c r="X73" s="6">
        <v>0</v>
      </c>
      <c r="Y73" s="5">
        <v>0</v>
      </c>
      <c r="Z73" s="2"/>
    </row>
    <row r="74" spans="1:26" ht="33" customHeight="1" outlineLevel="4">
      <c r="A74" s="13" t="s">
        <v>93</v>
      </c>
      <c r="B74" s="20" t="s">
        <v>526</v>
      </c>
      <c r="C74" s="11" t="s">
        <v>2</v>
      </c>
      <c r="D74" s="21">
        <v>70000</v>
      </c>
      <c r="E74" s="21">
        <f t="shared" ref="E74:E133" si="1">F74-D74</f>
        <v>0</v>
      </c>
      <c r="F74" s="21">
        <v>70000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6">
        <v>0.45684585714285714</v>
      </c>
      <c r="W74" s="5">
        <v>0</v>
      </c>
      <c r="X74" s="6">
        <v>0</v>
      </c>
      <c r="Y74" s="5">
        <v>0</v>
      </c>
      <c r="Z74" s="2"/>
    </row>
    <row r="75" spans="1:26" ht="34.5" customHeight="1" outlineLevel="5">
      <c r="A75" s="13" t="s">
        <v>59</v>
      </c>
      <c r="B75" s="20" t="s">
        <v>526</v>
      </c>
      <c r="C75" s="11" t="s">
        <v>3</v>
      </c>
      <c r="D75" s="21">
        <v>1000</v>
      </c>
      <c r="E75" s="21">
        <f t="shared" si="1"/>
        <v>0</v>
      </c>
      <c r="F75" s="21">
        <v>1000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6">
        <v>0.37920999999999999</v>
      </c>
      <c r="W75" s="5">
        <v>0</v>
      </c>
      <c r="X75" s="6">
        <v>0</v>
      </c>
      <c r="Y75" s="5">
        <v>0</v>
      </c>
      <c r="Z75" s="2"/>
    </row>
    <row r="76" spans="1:26" ht="31.5" customHeight="1" outlineLevel="6">
      <c r="A76" s="13" t="s">
        <v>60</v>
      </c>
      <c r="B76" s="20" t="s">
        <v>526</v>
      </c>
      <c r="C76" s="11" t="s">
        <v>4</v>
      </c>
      <c r="D76" s="21">
        <v>1000</v>
      </c>
      <c r="E76" s="21">
        <f t="shared" si="1"/>
        <v>0</v>
      </c>
      <c r="F76" s="21">
        <v>1000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6">
        <v>0.37920999999999999</v>
      </c>
      <c r="W76" s="5">
        <v>0</v>
      </c>
      <c r="X76" s="6">
        <v>0</v>
      </c>
      <c r="Y76" s="5">
        <v>0</v>
      </c>
      <c r="Z76" s="2"/>
    </row>
    <row r="77" spans="1:26" ht="21" customHeight="1" outlineLevel="5">
      <c r="A77" s="13" t="s">
        <v>73</v>
      </c>
      <c r="B77" s="20" t="s">
        <v>526</v>
      </c>
      <c r="C77" s="11" t="s">
        <v>8</v>
      </c>
      <c r="D77" s="21">
        <v>69000</v>
      </c>
      <c r="E77" s="21">
        <f t="shared" si="1"/>
        <v>0</v>
      </c>
      <c r="F77" s="21">
        <v>69000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6">
        <v>0.45797101449275363</v>
      </c>
      <c r="W77" s="5">
        <v>0</v>
      </c>
      <c r="X77" s="6">
        <v>0</v>
      </c>
      <c r="Y77" s="5">
        <v>0</v>
      </c>
      <c r="Z77" s="2"/>
    </row>
    <row r="78" spans="1:26" ht="21" customHeight="1" outlineLevel="6">
      <c r="A78" s="13" t="s">
        <v>77</v>
      </c>
      <c r="B78" s="20" t="s">
        <v>526</v>
      </c>
      <c r="C78" s="11" t="s">
        <v>11</v>
      </c>
      <c r="D78" s="21">
        <v>69000</v>
      </c>
      <c r="E78" s="21">
        <f t="shared" si="1"/>
        <v>0</v>
      </c>
      <c r="F78" s="21">
        <v>69000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6">
        <v>0.45797101449275363</v>
      </c>
      <c r="W78" s="5">
        <v>0</v>
      </c>
      <c r="X78" s="6">
        <v>0</v>
      </c>
      <c r="Y78" s="5">
        <v>0</v>
      </c>
      <c r="Z78" s="2"/>
    </row>
    <row r="79" spans="1:26" ht="35.25" customHeight="1" outlineLevel="4">
      <c r="A79" s="13" t="s">
        <v>94</v>
      </c>
      <c r="B79" s="20" t="s">
        <v>527</v>
      </c>
      <c r="C79" s="11" t="s">
        <v>2</v>
      </c>
      <c r="D79" s="21">
        <v>100000</v>
      </c>
      <c r="E79" s="21">
        <f t="shared" si="1"/>
        <v>0</v>
      </c>
      <c r="F79" s="21">
        <v>100000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6">
        <v>0.44492100000000001</v>
      </c>
      <c r="W79" s="5">
        <v>0</v>
      </c>
      <c r="X79" s="6">
        <v>0</v>
      </c>
      <c r="Y79" s="5">
        <v>0</v>
      </c>
      <c r="Z79" s="2"/>
    </row>
    <row r="80" spans="1:26" ht="30.75" customHeight="1" outlineLevel="5">
      <c r="A80" s="13" t="s">
        <v>59</v>
      </c>
      <c r="B80" s="20" t="s">
        <v>527</v>
      </c>
      <c r="C80" s="11" t="s">
        <v>3</v>
      </c>
      <c r="D80" s="21">
        <v>1000</v>
      </c>
      <c r="E80" s="21">
        <f t="shared" si="1"/>
        <v>0</v>
      </c>
      <c r="F80" s="21">
        <v>1000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6">
        <v>0.50309999999999999</v>
      </c>
      <c r="W80" s="5">
        <v>0</v>
      </c>
      <c r="X80" s="6">
        <v>0</v>
      </c>
      <c r="Y80" s="5">
        <v>0</v>
      </c>
      <c r="Z80" s="2"/>
    </row>
    <row r="81" spans="1:26" ht="32.25" customHeight="1" outlineLevel="6">
      <c r="A81" s="13" t="s">
        <v>60</v>
      </c>
      <c r="B81" s="20" t="s">
        <v>527</v>
      </c>
      <c r="C81" s="11" t="s">
        <v>4</v>
      </c>
      <c r="D81" s="21">
        <v>1000</v>
      </c>
      <c r="E81" s="21">
        <f t="shared" si="1"/>
        <v>0</v>
      </c>
      <c r="F81" s="21">
        <v>1000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6">
        <v>0.50309999999999999</v>
      </c>
      <c r="W81" s="5">
        <v>0</v>
      </c>
      <c r="X81" s="6">
        <v>0</v>
      </c>
      <c r="Y81" s="5">
        <v>0</v>
      </c>
      <c r="Z81" s="2"/>
    </row>
    <row r="82" spans="1:26" ht="21.75" customHeight="1" outlineLevel="5">
      <c r="A82" s="13" t="s">
        <v>73</v>
      </c>
      <c r="B82" s="20" t="s">
        <v>527</v>
      </c>
      <c r="C82" s="11" t="s">
        <v>8</v>
      </c>
      <c r="D82" s="21">
        <v>99000</v>
      </c>
      <c r="E82" s="21">
        <f t="shared" si="1"/>
        <v>0</v>
      </c>
      <c r="F82" s="21">
        <v>99000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6">
        <v>0.44433333333333336</v>
      </c>
      <c r="W82" s="5">
        <v>0</v>
      </c>
      <c r="X82" s="6">
        <v>0</v>
      </c>
      <c r="Y82" s="5">
        <v>0</v>
      </c>
      <c r="Z82" s="2"/>
    </row>
    <row r="83" spans="1:26" ht="21" customHeight="1" outlineLevel="6">
      <c r="A83" s="13" t="s">
        <v>77</v>
      </c>
      <c r="B83" s="20" t="s">
        <v>527</v>
      </c>
      <c r="C83" s="11" t="s">
        <v>11</v>
      </c>
      <c r="D83" s="21">
        <v>99000</v>
      </c>
      <c r="E83" s="21">
        <f t="shared" si="1"/>
        <v>0</v>
      </c>
      <c r="F83" s="21">
        <v>99000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6">
        <v>0.44433333333333336</v>
      </c>
      <c r="W83" s="5">
        <v>0</v>
      </c>
      <c r="X83" s="6">
        <v>0</v>
      </c>
      <c r="Y83" s="5">
        <v>0</v>
      </c>
      <c r="Z83" s="2"/>
    </row>
    <row r="84" spans="1:26" ht="36" customHeight="1" outlineLevel="4">
      <c r="A84" s="13" t="s">
        <v>95</v>
      </c>
      <c r="B84" s="20" t="s">
        <v>528</v>
      </c>
      <c r="C84" s="11" t="s">
        <v>2</v>
      </c>
      <c r="D84" s="21">
        <v>120000</v>
      </c>
      <c r="E84" s="21">
        <f t="shared" si="1"/>
        <v>0</v>
      </c>
      <c r="F84" s="21">
        <f>F85+F87</f>
        <v>120000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6">
        <v>0.54300725000000005</v>
      </c>
      <c r="W84" s="5">
        <v>0</v>
      </c>
      <c r="X84" s="6">
        <v>0</v>
      </c>
      <c r="Y84" s="5">
        <v>0</v>
      </c>
      <c r="Z84" s="2"/>
    </row>
    <row r="85" spans="1:26" ht="36.75" customHeight="1" outlineLevel="5">
      <c r="A85" s="13" t="s">
        <v>59</v>
      </c>
      <c r="B85" s="20" t="s">
        <v>528</v>
      </c>
      <c r="C85" s="11" t="s">
        <v>3</v>
      </c>
      <c r="D85" s="21">
        <v>1000</v>
      </c>
      <c r="E85" s="21">
        <f t="shared" si="1"/>
        <v>365.53999999999996</v>
      </c>
      <c r="F85" s="21">
        <f>F86</f>
        <v>1365.54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6">
        <v>0.82386999999999999</v>
      </c>
      <c r="W85" s="5">
        <v>0</v>
      </c>
      <c r="X85" s="6">
        <v>0</v>
      </c>
      <c r="Y85" s="5">
        <v>0</v>
      </c>
      <c r="Z85" s="2"/>
    </row>
    <row r="86" spans="1:26" ht="32.25" customHeight="1" outlineLevel="6">
      <c r="A86" s="13" t="s">
        <v>60</v>
      </c>
      <c r="B86" s="20" t="s">
        <v>528</v>
      </c>
      <c r="C86" s="11" t="s">
        <v>4</v>
      </c>
      <c r="D86" s="21">
        <v>1000</v>
      </c>
      <c r="E86" s="21">
        <f t="shared" si="1"/>
        <v>365.53999999999996</v>
      </c>
      <c r="F86" s="21">
        <v>1365.54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6">
        <v>0.82386999999999999</v>
      </c>
      <c r="W86" s="5">
        <v>0</v>
      </c>
      <c r="X86" s="6">
        <v>0</v>
      </c>
      <c r="Y86" s="5">
        <v>0</v>
      </c>
      <c r="Z86" s="2"/>
    </row>
    <row r="87" spans="1:26" ht="21" customHeight="1" outlineLevel="5">
      <c r="A87" s="13" t="s">
        <v>73</v>
      </c>
      <c r="B87" s="20" t="s">
        <v>528</v>
      </c>
      <c r="C87" s="11" t="s">
        <v>8</v>
      </c>
      <c r="D87" s="21">
        <v>119000</v>
      </c>
      <c r="E87" s="21">
        <f t="shared" si="1"/>
        <v>-365.5399999999936</v>
      </c>
      <c r="F87" s="21">
        <f>F88</f>
        <v>118634.46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6">
        <v>0.54064705882352937</v>
      </c>
      <c r="W87" s="5">
        <v>0</v>
      </c>
      <c r="X87" s="6">
        <v>0</v>
      </c>
      <c r="Y87" s="5">
        <v>0</v>
      </c>
      <c r="Z87" s="2"/>
    </row>
    <row r="88" spans="1:26" ht="21.75" customHeight="1" outlineLevel="6">
      <c r="A88" s="13" t="s">
        <v>77</v>
      </c>
      <c r="B88" s="20" t="s">
        <v>528</v>
      </c>
      <c r="C88" s="11" t="s">
        <v>11</v>
      </c>
      <c r="D88" s="21">
        <v>119000</v>
      </c>
      <c r="E88" s="21">
        <f t="shared" si="1"/>
        <v>-365.5399999999936</v>
      </c>
      <c r="F88" s="21">
        <v>118634.46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6">
        <v>0.54064705882352937</v>
      </c>
      <c r="W88" s="5">
        <v>0</v>
      </c>
      <c r="X88" s="6">
        <v>0</v>
      </c>
      <c r="Y88" s="5">
        <v>0</v>
      </c>
      <c r="Z88" s="2"/>
    </row>
    <row r="89" spans="1:26" ht="32.25" customHeight="1" outlineLevel="4">
      <c r="A89" s="13" t="s">
        <v>96</v>
      </c>
      <c r="B89" s="20" t="s">
        <v>529</v>
      </c>
      <c r="C89" s="11" t="s">
        <v>2</v>
      </c>
      <c r="D89" s="21">
        <v>110000</v>
      </c>
      <c r="E89" s="21">
        <f t="shared" si="1"/>
        <v>0</v>
      </c>
      <c r="F89" s="21">
        <v>110000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6">
        <v>0.46657027272727275</v>
      </c>
      <c r="W89" s="5">
        <v>0</v>
      </c>
      <c r="X89" s="6">
        <v>0</v>
      </c>
      <c r="Y89" s="5">
        <v>0</v>
      </c>
      <c r="Z89" s="2"/>
    </row>
    <row r="90" spans="1:26" ht="36.75" customHeight="1" outlineLevel="5">
      <c r="A90" s="13" t="s">
        <v>59</v>
      </c>
      <c r="B90" s="20" t="s">
        <v>529</v>
      </c>
      <c r="C90" s="11" t="s">
        <v>3</v>
      </c>
      <c r="D90" s="21">
        <v>1000</v>
      </c>
      <c r="E90" s="21">
        <f t="shared" si="1"/>
        <v>0</v>
      </c>
      <c r="F90" s="21">
        <v>1000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6">
        <v>0.57072999999999996</v>
      </c>
      <c r="W90" s="5">
        <v>0</v>
      </c>
      <c r="X90" s="6">
        <v>0</v>
      </c>
      <c r="Y90" s="5">
        <v>0</v>
      </c>
      <c r="Z90" s="2"/>
    </row>
    <row r="91" spans="1:26" ht="36.75" customHeight="1" outlineLevel="6">
      <c r="A91" s="13" t="s">
        <v>60</v>
      </c>
      <c r="B91" s="20" t="s">
        <v>529</v>
      </c>
      <c r="C91" s="11" t="s">
        <v>4</v>
      </c>
      <c r="D91" s="21">
        <v>1000</v>
      </c>
      <c r="E91" s="21">
        <f t="shared" si="1"/>
        <v>0</v>
      </c>
      <c r="F91" s="21">
        <v>1000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6">
        <v>0.57072999999999996</v>
      </c>
      <c r="W91" s="5">
        <v>0</v>
      </c>
      <c r="X91" s="6">
        <v>0</v>
      </c>
      <c r="Y91" s="5">
        <v>0</v>
      </c>
      <c r="Z91" s="2"/>
    </row>
    <row r="92" spans="1:26" ht="21" customHeight="1" outlineLevel="5">
      <c r="A92" s="13" t="s">
        <v>73</v>
      </c>
      <c r="B92" s="20" t="s">
        <v>529</v>
      </c>
      <c r="C92" s="11" t="s">
        <v>8</v>
      </c>
      <c r="D92" s="21">
        <v>109000</v>
      </c>
      <c r="E92" s="21">
        <f t="shared" si="1"/>
        <v>0</v>
      </c>
      <c r="F92" s="21">
        <v>109000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6">
        <v>0.46561467889908259</v>
      </c>
      <c r="W92" s="5">
        <v>0</v>
      </c>
      <c r="X92" s="6">
        <v>0</v>
      </c>
      <c r="Y92" s="5">
        <v>0</v>
      </c>
      <c r="Z92" s="2"/>
    </row>
    <row r="93" spans="1:26" ht="18.75" customHeight="1" outlineLevel="6">
      <c r="A93" s="13" t="s">
        <v>77</v>
      </c>
      <c r="B93" s="20" t="s">
        <v>529</v>
      </c>
      <c r="C93" s="11" t="s">
        <v>11</v>
      </c>
      <c r="D93" s="21">
        <v>109000</v>
      </c>
      <c r="E93" s="21">
        <f t="shared" si="1"/>
        <v>0</v>
      </c>
      <c r="F93" s="21">
        <v>109000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6">
        <v>0.46561467889908259</v>
      </c>
      <c r="W93" s="5">
        <v>0</v>
      </c>
      <c r="X93" s="6">
        <v>0</v>
      </c>
      <c r="Y93" s="5">
        <v>0</v>
      </c>
      <c r="Z93" s="2"/>
    </row>
    <row r="94" spans="1:26" ht="48.75" customHeight="1" outlineLevel="4">
      <c r="A94" s="13" t="s">
        <v>97</v>
      </c>
      <c r="B94" s="20" t="s">
        <v>530</v>
      </c>
      <c r="C94" s="11" t="s">
        <v>2</v>
      </c>
      <c r="D94" s="21">
        <v>1000000</v>
      </c>
      <c r="E94" s="21">
        <f t="shared" si="1"/>
        <v>0</v>
      </c>
      <c r="F94" s="21">
        <v>1000000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6">
        <v>0.98</v>
      </c>
      <c r="W94" s="5">
        <v>0</v>
      </c>
      <c r="X94" s="6">
        <v>0</v>
      </c>
      <c r="Y94" s="5">
        <v>0</v>
      </c>
      <c r="Z94" s="2"/>
    </row>
    <row r="95" spans="1:26" ht="21.75" customHeight="1" outlineLevel="5">
      <c r="A95" s="13" t="s">
        <v>73</v>
      </c>
      <c r="B95" s="20" t="s">
        <v>530</v>
      </c>
      <c r="C95" s="11" t="s">
        <v>8</v>
      </c>
      <c r="D95" s="21">
        <v>1000000</v>
      </c>
      <c r="E95" s="21">
        <f t="shared" si="1"/>
        <v>0</v>
      </c>
      <c r="F95" s="21">
        <v>1000000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6">
        <v>0.98</v>
      </c>
      <c r="W95" s="5">
        <v>0</v>
      </c>
      <c r="X95" s="6">
        <v>0</v>
      </c>
      <c r="Y95" s="5">
        <v>0</v>
      </c>
      <c r="Z95" s="2"/>
    </row>
    <row r="96" spans="1:26" outlineLevel="6">
      <c r="A96" s="13" t="s">
        <v>98</v>
      </c>
      <c r="B96" s="20" t="s">
        <v>530</v>
      </c>
      <c r="C96" s="11" t="s">
        <v>14</v>
      </c>
      <c r="D96" s="21">
        <v>1000000</v>
      </c>
      <c r="E96" s="21">
        <f t="shared" si="1"/>
        <v>0</v>
      </c>
      <c r="F96" s="21">
        <v>1000000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6">
        <v>0.98</v>
      </c>
      <c r="W96" s="5">
        <v>0</v>
      </c>
      <c r="X96" s="6">
        <v>0</v>
      </c>
      <c r="Y96" s="5">
        <v>0</v>
      </c>
      <c r="Z96" s="2"/>
    </row>
    <row r="97" spans="1:26" ht="48.75" customHeight="1" outlineLevel="4">
      <c r="A97" s="13" t="s">
        <v>75</v>
      </c>
      <c r="B97" s="20" t="s">
        <v>531</v>
      </c>
      <c r="C97" s="11" t="s">
        <v>2</v>
      </c>
      <c r="D97" s="21">
        <v>108801421</v>
      </c>
      <c r="E97" s="21">
        <f t="shared" si="1"/>
        <v>-18400000</v>
      </c>
      <c r="F97" s="21">
        <f>F98+F100</f>
        <v>90401421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6">
        <v>0.52876062455103412</v>
      </c>
      <c r="W97" s="5">
        <v>0</v>
      </c>
      <c r="X97" s="6">
        <v>0</v>
      </c>
      <c r="Y97" s="5">
        <v>0</v>
      </c>
      <c r="Z97" s="2"/>
    </row>
    <row r="98" spans="1:26" ht="34.5" customHeight="1" outlineLevel="5">
      <c r="A98" s="13" t="s">
        <v>59</v>
      </c>
      <c r="B98" s="20" t="s">
        <v>531</v>
      </c>
      <c r="C98" s="11" t="s">
        <v>3</v>
      </c>
      <c r="D98" s="21">
        <v>11043545</v>
      </c>
      <c r="E98" s="21">
        <f t="shared" si="1"/>
        <v>331760.31000000052</v>
      </c>
      <c r="F98" s="21">
        <f>F99</f>
        <v>11375305.310000001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6">
        <v>0.59774066479558874</v>
      </c>
      <c r="W98" s="5">
        <v>0</v>
      </c>
      <c r="X98" s="6">
        <v>0</v>
      </c>
      <c r="Y98" s="5">
        <v>0</v>
      </c>
      <c r="Z98" s="2"/>
    </row>
    <row r="99" spans="1:26" ht="31.5" customHeight="1" outlineLevel="6">
      <c r="A99" s="13" t="s">
        <v>60</v>
      </c>
      <c r="B99" s="20" t="s">
        <v>531</v>
      </c>
      <c r="C99" s="11" t="s">
        <v>4</v>
      </c>
      <c r="D99" s="21">
        <v>11043545</v>
      </c>
      <c r="E99" s="21">
        <f t="shared" si="1"/>
        <v>331760.31000000052</v>
      </c>
      <c r="F99" s="21">
        <v>11375305.310000001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6">
        <v>0.59774066479558874</v>
      </c>
      <c r="W99" s="5">
        <v>0</v>
      </c>
      <c r="X99" s="6">
        <v>0</v>
      </c>
      <c r="Y99" s="5">
        <v>0</v>
      </c>
      <c r="Z99" s="2"/>
    </row>
    <row r="100" spans="1:26" outlineLevel="5">
      <c r="A100" s="13" t="s">
        <v>73</v>
      </c>
      <c r="B100" s="20" t="s">
        <v>531</v>
      </c>
      <c r="C100" s="11" t="s">
        <v>8</v>
      </c>
      <c r="D100" s="21">
        <v>97757876</v>
      </c>
      <c r="E100" s="21">
        <f t="shared" si="1"/>
        <v>-18731760.310000002</v>
      </c>
      <c r="F100" s="21">
        <f>F101+F102</f>
        <v>79026115.689999998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6">
        <v>0.52096806389287753</v>
      </c>
      <c r="W100" s="5">
        <v>0</v>
      </c>
      <c r="X100" s="6">
        <v>0</v>
      </c>
      <c r="Y100" s="5">
        <v>0</v>
      </c>
      <c r="Z100" s="2"/>
    </row>
    <row r="101" spans="1:26" outlineLevel="6">
      <c r="A101" s="13" t="s">
        <v>77</v>
      </c>
      <c r="B101" s="20" t="s">
        <v>531</v>
      </c>
      <c r="C101" s="11" t="s">
        <v>11</v>
      </c>
      <c r="D101" s="21">
        <v>73330156</v>
      </c>
      <c r="E101" s="21">
        <f t="shared" si="1"/>
        <v>-18744276.280000001</v>
      </c>
      <c r="F101" s="21">
        <v>54585879.719999999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6">
        <v>0.49434831449151695</v>
      </c>
      <c r="W101" s="5">
        <v>0</v>
      </c>
      <c r="X101" s="6">
        <v>0</v>
      </c>
      <c r="Y101" s="5">
        <v>0</v>
      </c>
      <c r="Z101" s="2"/>
    </row>
    <row r="102" spans="1:26" ht="30" outlineLevel="6">
      <c r="A102" s="13" t="s">
        <v>74</v>
      </c>
      <c r="B102" s="20" t="s">
        <v>531</v>
      </c>
      <c r="C102" s="11" t="s">
        <v>9</v>
      </c>
      <c r="D102" s="21">
        <v>24427720</v>
      </c>
      <c r="E102" s="21">
        <f t="shared" si="1"/>
        <v>12515.969999998808</v>
      </c>
      <c r="F102" s="21">
        <v>24440235.969999999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6">
        <v>0.60087852529830865</v>
      </c>
      <c r="W102" s="5">
        <v>0</v>
      </c>
      <c r="X102" s="6">
        <v>0</v>
      </c>
      <c r="Y102" s="5">
        <v>0</v>
      </c>
      <c r="Z102" s="2"/>
    </row>
    <row r="103" spans="1:26" ht="33.75" customHeight="1" outlineLevel="4">
      <c r="A103" s="13" t="s">
        <v>103</v>
      </c>
      <c r="B103" s="20" t="s">
        <v>532</v>
      </c>
      <c r="C103" s="11" t="s">
        <v>2</v>
      </c>
      <c r="D103" s="21">
        <v>24211847</v>
      </c>
      <c r="E103" s="21">
        <f t="shared" si="1"/>
        <v>-8000000</v>
      </c>
      <c r="F103" s="21">
        <f>F104+F106</f>
        <v>16211847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6">
        <v>0.48305364807567136</v>
      </c>
      <c r="W103" s="5">
        <v>0</v>
      </c>
      <c r="X103" s="6">
        <v>0</v>
      </c>
      <c r="Y103" s="5">
        <v>0</v>
      </c>
      <c r="Z103" s="2"/>
    </row>
    <row r="104" spans="1:26" ht="32.25" customHeight="1" outlineLevel="5">
      <c r="A104" s="13" t="s">
        <v>59</v>
      </c>
      <c r="B104" s="20" t="s">
        <v>532</v>
      </c>
      <c r="C104" s="11" t="s">
        <v>3</v>
      </c>
      <c r="D104" s="21">
        <v>300000</v>
      </c>
      <c r="E104" s="21">
        <f t="shared" si="1"/>
        <v>0</v>
      </c>
      <c r="F104" s="21">
        <v>300000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6">
        <v>0.42925143333333332</v>
      </c>
      <c r="W104" s="5">
        <v>0</v>
      </c>
      <c r="X104" s="6">
        <v>0</v>
      </c>
      <c r="Y104" s="5">
        <v>0</v>
      </c>
      <c r="Z104" s="2"/>
    </row>
    <row r="105" spans="1:26" ht="30" outlineLevel="6">
      <c r="A105" s="13" t="s">
        <v>60</v>
      </c>
      <c r="B105" s="20" t="s">
        <v>532</v>
      </c>
      <c r="C105" s="11" t="s">
        <v>4</v>
      </c>
      <c r="D105" s="21">
        <v>300000</v>
      </c>
      <c r="E105" s="21">
        <f t="shared" si="1"/>
        <v>0</v>
      </c>
      <c r="F105" s="21">
        <v>300000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6">
        <v>0.42925143333333332</v>
      </c>
      <c r="W105" s="5">
        <v>0</v>
      </c>
      <c r="X105" s="6">
        <v>0</v>
      </c>
      <c r="Y105" s="5">
        <v>0</v>
      </c>
      <c r="Z105" s="2"/>
    </row>
    <row r="106" spans="1:26" ht="24" customHeight="1" outlineLevel="5">
      <c r="A106" s="13" t="s">
        <v>73</v>
      </c>
      <c r="B106" s="20" t="s">
        <v>532</v>
      </c>
      <c r="C106" s="11" t="s">
        <v>8</v>
      </c>
      <c r="D106" s="21">
        <v>23911847</v>
      </c>
      <c r="E106" s="21">
        <f t="shared" si="1"/>
        <v>-8000000</v>
      </c>
      <c r="F106" s="21">
        <f>F107</f>
        <v>15911847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6">
        <v>0.48372865508883528</v>
      </c>
      <c r="W106" s="5">
        <v>0</v>
      </c>
      <c r="X106" s="6">
        <v>0</v>
      </c>
      <c r="Y106" s="5">
        <v>0</v>
      </c>
      <c r="Z106" s="2"/>
    </row>
    <row r="107" spans="1:26" ht="21" customHeight="1" outlineLevel="6">
      <c r="A107" s="13" t="s">
        <v>77</v>
      </c>
      <c r="B107" s="20" t="s">
        <v>532</v>
      </c>
      <c r="C107" s="11" t="s">
        <v>11</v>
      </c>
      <c r="D107" s="21">
        <v>23911847</v>
      </c>
      <c r="E107" s="21">
        <f t="shared" si="1"/>
        <v>-8000000</v>
      </c>
      <c r="F107" s="21">
        <v>15911847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6">
        <v>0.48372865508883528</v>
      </c>
      <c r="W107" s="5">
        <v>0</v>
      </c>
      <c r="X107" s="6">
        <v>0</v>
      </c>
      <c r="Y107" s="5">
        <v>0</v>
      </c>
      <c r="Z107" s="2"/>
    </row>
    <row r="108" spans="1:26" ht="32.25" customHeight="1" outlineLevel="4">
      <c r="A108" s="13" t="s">
        <v>104</v>
      </c>
      <c r="B108" s="20" t="s">
        <v>533</v>
      </c>
      <c r="C108" s="11" t="s">
        <v>2</v>
      </c>
      <c r="D108" s="21">
        <v>51233</v>
      </c>
      <c r="E108" s="21">
        <f t="shared" si="1"/>
        <v>0</v>
      </c>
      <c r="F108" s="21">
        <v>51233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6">
        <v>0</v>
      </c>
      <c r="W108" s="5">
        <v>0</v>
      </c>
      <c r="X108" s="6">
        <v>0</v>
      </c>
      <c r="Y108" s="5">
        <v>0</v>
      </c>
      <c r="Z108" s="2"/>
    </row>
    <row r="109" spans="1:26" ht="22.5" customHeight="1" outlineLevel="5">
      <c r="A109" s="13" t="s">
        <v>73</v>
      </c>
      <c r="B109" s="20" t="s">
        <v>533</v>
      </c>
      <c r="C109" s="11" t="s">
        <v>8</v>
      </c>
      <c r="D109" s="21">
        <v>51233</v>
      </c>
      <c r="E109" s="21">
        <f t="shared" si="1"/>
        <v>0</v>
      </c>
      <c r="F109" s="21">
        <v>51233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6">
        <v>0</v>
      </c>
      <c r="W109" s="5">
        <v>0</v>
      </c>
      <c r="X109" s="6">
        <v>0</v>
      </c>
      <c r="Y109" s="5">
        <v>0</v>
      </c>
      <c r="Z109" s="2"/>
    </row>
    <row r="110" spans="1:26" ht="20.25" customHeight="1" outlineLevel="6">
      <c r="A110" s="13" t="s">
        <v>77</v>
      </c>
      <c r="B110" s="20" t="s">
        <v>533</v>
      </c>
      <c r="C110" s="11" t="s">
        <v>11</v>
      </c>
      <c r="D110" s="21">
        <v>51233</v>
      </c>
      <c r="E110" s="21">
        <f t="shared" si="1"/>
        <v>0</v>
      </c>
      <c r="F110" s="21">
        <v>51233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6">
        <v>0</v>
      </c>
      <c r="W110" s="5">
        <v>0</v>
      </c>
      <c r="X110" s="6">
        <v>0</v>
      </c>
      <c r="Y110" s="5">
        <v>0</v>
      </c>
      <c r="Z110" s="2"/>
    </row>
    <row r="111" spans="1:26" ht="45.75" customHeight="1" outlineLevel="4">
      <c r="A111" s="13" t="s">
        <v>105</v>
      </c>
      <c r="B111" s="20" t="s">
        <v>534</v>
      </c>
      <c r="C111" s="11" t="s">
        <v>2</v>
      </c>
      <c r="D111" s="21">
        <v>2176838</v>
      </c>
      <c r="E111" s="21">
        <f t="shared" si="1"/>
        <v>0</v>
      </c>
      <c r="F111" s="21">
        <f>F112+F114</f>
        <v>2176838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6">
        <v>0.99223162219696648</v>
      </c>
      <c r="W111" s="5">
        <v>0</v>
      </c>
      <c r="X111" s="6">
        <v>0</v>
      </c>
      <c r="Y111" s="5">
        <v>0</v>
      </c>
      <c r="Z111" s="2"/>
    </row>
    <row r="112" spans="1:26" ht="29.25" customHeight="1" outlineLevel="5">
      <c r="A112" s="13" t="s">
        <v>59</v>
      </c>
      <c r="B112" s="20" t="s">
        <v>534</v>
      </c>
      <c r="C112" s="11" t="s">
        <v>3</v>
      </c>
      <c r="D112" s="21">
        <v>21352.6</v>
      </c>
      <c r="E112" s="21">
        <f t="shared" si="1"/>
        <v>165.78000000000247</v>
      </c>
      <c r="F112" s="21">
        <f>F113</f>
        <v>21518.38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6">
        <v>1</v>
      </c>
      <c r="W112" s="5">
        <v>0</v>
      </c>
      <c r="X112" s="6">
        <v>0</v>
      </c>
      <c r="Y112" s="5">
        <v>0</v>
      </c>
      <c r="Z112" s="2"/>
    </row>
    <row r="113" spans="1:26" ht="35.25" customHeight="1" outlineLevel="6">
      <c r="A113" s="13" t="s">
        <v>90</v>
      </c>
      <c r="B113" s="20" t="s">
        <v>534</v>
      </c>
      <c r="C113" s="11" t="s">
        <v>4</v>
      </c>
      <c r="D113" s="21">
        <v>21352.6</v>
      </c>
      <c r="E113" s="21">
        <f t="shared" si="1"/>
        <v>165.78000000000247</v>
      </c>
      <c r="F113" s="21">
        <v>21518.38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6">
        <v>1</v>
      </c>
      <c r="W113" s="5">
        <v>0</v>
      </c>
      <c r="X113" s="6">
        <v>0</v>
      </c>
      <c r="Y113" s="5">
        <v>0</v>
      </c>
      <c r="Z113" s="2"/>
    </row>
    <row r="114" spans="1:26" ht="20.25" customHeight="1" outlineLevel="5">
      <c r="A114" s="13" t="s">
        <v>73</v>
      </c>
      <c r="B114" s="20" t="s">
        <v>534</v>
      </c>
      <c r="C114" s="11" t="s">
        <v>8</v>
      </c>
      <c r="D114" s="21">
        <v>2155485.4</v>
      </c>
      <c r="E114" s="21">
        <f t="shared" si="1"/>
        <v>-165.77999999979511</v>
      </c>
      <c r="F114" s="21">
        <f>F115</f>
        <v>2155319.62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6">
        <v>0.99215466734314228</v>
      </c>
      <c r="W114" s="5">
        <v>0</v>
      </c>
      <c r="X114" s="6">
        <v>0</v>
      </c>
      <c r="Y114" s="5">
        <v>0</v>
      </c>
      <c r="Z114" s="2"/>
    </row>
    <row r="115" spans="1:26" ht="22.5" customHeight="1" outlineLevel="6">
      <c r="A115" s="13" t="s">
        <v>77</v>
      </c>
      <c r="B115" s="20" t="s">
        <v>534</v>
      </c>
      <c r="C115" s="11" t="s">
        <v>11</v>
      </c>
      <c r="D115" s="21">
        <v>2155485.4</v>
      </c>
      <c r="E115" s="21">
        <f t="shared" si="1"/>
        <v>-165.77999999979511</v>
      </c>
      <c r="F115" s="21">
        <v>2155319.62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6">
        <v>0.99215466734314228</v>
      </c>
      <c r="W115" s="5">
        <v>0</v>
      </c>
      <c r="X115" s="6">
        <v>0</v>
      </c>
      <c r="Y115" s="5">
        <v>0</v>
      </c>
      <c r="Z115" s="2"/>
    </row>
    <row r="116" spans="1:26" ht="30" outlineLevel="4">
      <c r="A116" s="13" t="s">
        <v>106</v>
      </c>
      <c r="B116" s="20" t="s">
        <v>535</v>
      </c>
      <c r="C116" s="11" t="s">
        <v>2</v>
      </c>
      <c r="D116" s="21">
        <v>28377943</v>
      </c>
      <c r="E116" s="21">
        <f t="shared" si="1"/>
        <v>4000000</v>
      </c>
      <c r="F116" s="21">
        <f>F117+F119</f>
        <v>32377943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6">
        <v>0.77057885520455094</v>
      </c>
      <c r="W116" s="5">
        <v>0</v>
      </c>
      <c r="X116" s="6">
        <v>0</v>
      </c>
      <c r="Y116" s="5">
        <v>0</v>
      </c>
      <c r="Z116" s="2"/>
    </row>
    <row r="117" spans="1:26" ht="36" customHeight="1" outlineLevel="5">
      <c r="A117" s="13" t="s">
        <v>59</v>
      </c>
      <c r="B117" s="20" t="s">
        <v>535</v>
      </c>
      <c r="C117" s="11" t="s">
        <v>3</v>
      </c>
      <c r="D117" s="21">
        <v>600000</v>
      </c>
      <c r="E117" s="21">
        <f t="shared" si="1"/>
        <v>0</v>
      </c>
      <c r="F117" s="21">
        <v>600000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6">
        <v>0.47514963333333332</v>
      </c>
      <c r="W117" s="5">
        <v>0</v>
      </c>
      <c r="X117" s="6">
        <v>0</v>
      </c>
      <c r="Y117" s="5">
        <v>0</v>
      </c>
      <c r="Z117" s="2"/>
    </row>
    <row r="118" spans="1:26" ht="30" outlineLevel="6">
      <c r="A118" s="13" t="s">
        <v>60</v>
      </c>
      <c r="B118" s="20" t="s">
        <v>535</v>
      </c>
      <c r="C118" s="11" t="s">
        <v>4</v>
      </c>
      <c r="D118" s="21">
        <v>600000</v>
      </c>
      <c r="E118" s="21">
        <f t="shared" si="1"/>
        <v>0</v>
      </c>
      <c r="F118" s="21">
        <v>600000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6">
        <v>0.47514963333333332</v>
      </c>
      <c r="W118" s="5">
        <v>0</v>
      </c>
      <c r="X118" s="6">
        <v>0</v>
      </c>
      <c r="Y118" s="5">
        <v>0</v>
      </c>
      <c r="Z118" s="2"/>
    </row>
    <row r="119" spans="1:26" ht="23.25" customHeight="1" outlineLevel="5">
      <c r="A119" s="13" t="s">
        <v>73</v>
      </c>
      <c r="B119" s="20" t="s">
        <v>535</v>
      </c>
      <c r="C119" s="11" t="s">
        <v>8</v>
      </c>
      <c r="D119" s="21">
        <v>27777943</v>
      </c>
      <c r="E119" s="21">
        <f t="shared" si="1"/>
        <v>4000000</v>
      </c>
      <c r="F119" s="21">
        <f>F120</f>
        <v>31777943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6">
        <v>0.77696008844139397</v>
      </c>
      <c r="W119" s="5">
        <v>0</v>
      </c>
      <c r="X119" s="6">
        <v>0</v>
      </c>
      <c r="Y119" s="5">
        <v>0</v>
      </c>
      <c r="Z119" s="2"/>
    </row>
    <row r="120" spans="1:26" ht="21.75" customHeight="1" outlineLevel="6">
      <c r="A120" s="13" t="s">
        <v>77</v>
      </c>
      <c r="B120" s="20" t="s">
        <v>535</v>
      </c>
      <c r="C120" s="11" t="s">
        <v>11</v>
      </c>
      <c r="D120" s="21">
        <v>27777943</v>
      </c>
      <c r="E120" s="21">
        <f t="shared" si="1"/>
        <v>4000000</v>
      </c>
      <c r="F120" s="21">
        <v>31777943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6">
        <v>0.77696008844139397</v>
      </c>
      <c r="W120" s="5">
        <v>0</v>
      </c>
      <c r="X120" s="6">
        <v>0</v>
      </c>
      <c r="Y120" s="5">
        <v>0</v>
      </c>
      <c r="Z120" s="2"/>
    </row>
    <row r="121" spans="1:26" ht="37.5" customHeight="1" outlineLevel="4">
      <c r="A121" s="13" t="s">
        <v>107</v>
      </c>
      <c r="B121" s="20" t="s">
        <v>536</v>
      </c>
      <c r="C121" s="11" t="s">
        <v>2</v>
      </c>
      <c r="D121" s="21">
        <v>467188</v>
      </c>
      <c r="E121" s="21">
        <f t="shared" si="1"/>
        <v>0</v>
      </c>
      <c r="F121" s="21">
        <v>467188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6">
        <v>1</v>
      </c>
      <c r="W121" s="5">
        <v>0</v>
      </c>
      <c r="X121" s="6">
        <v>0</v>
      </c>
      <c r="Y121" s="5">
        <v>0</v>
      </c>
      <c r="Z121" s="2"/>
    </row>
    <row r="122" spans="1:26" ht="17.25" customHeight="1" outlineLevel="5">
      <c r="A122" s="13" t="s">
        <v>73</v>
      </c>
      <c r="B122" s="20" t="s">
        <v>536</v>
      </c>
      <c r="C122" s="11" t="s">
        <v>8</v>
      </c>
      <c r="D122" s="21">
        <v>467188</v>
      </c>
      <c r="E122" s="21">
        <f t="shared" si="1"/>
        <v>0</v>
      </c>
      <c r="F122" s="21">
        <v>467188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6">
        <v>1</v>
      </c>
      <c r="W122" s="5">
        <v>0</v>
      </c>
      <c r="X122" s="6">
        <v>0</v>
      </c>
      <c r="Y122" s="5">
        <v>0</v>
      </c>
      <c r="Z122" s="2"/>
    </row>
    <row r="123" spans="1:26" ht="21.75" customHeight="1" outlineLevel="6">
      <c r="A123" s="13" t="s">
        <v>77</v>
      </c>
      <c r="B123" s="20" t="s">
        <v>536</v>
      </c>
      <c r="C123" s="11" t="s">
        <v>11</v>
      </c>
      <c r="D123" s="21">
        <v>467188</v>
      </c>
      <c r="E123" s="21">
        <f t="shared" si="1"/>
        <v>0</v>
      </c>
      <c r="F123" s="21">
        <v>467188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6">
        <v>1</v>
      </c>
      <c r="W123" s="5">
        <v>0</v>
      </c>
      <c r="X123" s="6">
        <v>0</v>
      </c>
      <c r="Y123" s="5">
        <v>0</v>
      </c>
      <c r="Z123" s="2"/>
    </row>
    <row r="124" spans="1:26" ht="50.25" customHeight="1" outlineLevel="3">
      <c r="A124" s="13" t="s">
        <v>108</v>
      </c>
      <c r="B124" s="20" t="s">
        <v>537</v>
      </c>
      <c r="C124" s="11" t="s">
        <v>2</v>
      </c>
      <c r="D124" s="21">
        <f>D125</f>
        <v>17933805</v>
      </c>
      <c r="E124" s="21">
        <f t="shared" si="1"/>
        <v>876567</v>
      </c>
      <c r="F124" s="21">
        <f>F125</f>
        <v>18810372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6">
        <v>0.60144059445276676</v>
      </c>
      <c r="W124" s="5">
        <v>0</v>
      </c>
      <c r="X124" s="6">
        <v>0</v>
      </c>
      <c r="Y124" s="5">
        <v>0</v>
      </c>
      <c r="Z124" s="2"/>
    </row>
    <row r="125" spans="1:26" ht="30" outlineLevel="4">
      <c r="A125" s="13" t="s">
        <v>109</v>
      </c>
      <c r="B125" s="20" t="s">
        <v>538</v>
      </c>
      <c r="C125" s="11" t="s">
        <v>2</v>
      </c>
      <c r="D125" s="21">
        <f>D126+D128</f>
        <v>17933805</v>
      </c>
      <c r="E125" s="21">
        <f t="shared" si="1"/>
        <v>876567</v>
      </c>
      <c r="F125" s="21">
        <f>F126+F128</f>
        <v>18810372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6">
        <v>0.60144059445276676</v>
      </c>
      <c r="W125" s="5">
        <v>0</v>
      </c>
      <c r="X125" s="6">
        <v>0</v>
      </c>
      <c r="Y125" s="5">
        <v>0</v>
      </c>
      <c r="Z125" s="2"/>
    </row>
    <row r="126" spans="1:26" ht="61.5" customHeight="1" outlineLevel="5">
      <c r="A126" s="13" t="s">
        <v>110</v>
      </c>
      <c r="B126" s="20" t="s">
        <v>538</v>
      </c>
      <c r="C126" s="11" t="s">
        <v>15</v>
      </c>
      <c r="D126" s="21">
        <f>D127</f>
        <v>16331119</v>
      </c>
      <c r="E126" s="21">
        <f t="shared" si="1"/>
        <v>731930.80999999866</v>
      </c>
      <c r="F126" s="21">
        <f>F127</f>
        <v>17063049.809999999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6">
        <v>0.61673937499999998</v>
      </c>
      <c r="W126" s="5">
        <v>0</v>
      </c>
      <c r="X126" s="6">
        <v>0</v>
      </c>
      <c r="Y126" s="5">
        <v>0</v>
      </c>
      <c r="Z126" s="2"/>
    </row>
    <row r="127" spans="1:26" ht="30.75" customHeight="1" outlineLevel="6">
      <c r="A127" s="13" t="s">
        <v>111</v>
      </c>
      <c r="B127" s="20" t="s">
        <v>538</v>
      </c>
      <c r="C127" s="11" t="s">
        <v>16</v>
      </c>
      <c r="D127" s="21">
        <v>16331119</v>
      </c>
      <c r="E127" s="21">
        <f t="shared" si="1"/>
        <v>731930.80999999866</v>
      </c>
      <c r="F127" s="21">
        <v>17063049.809999999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6">
        <v>0.61673937499999998</v>
      </c>
      <c r="W127" s="5">
        <v>0</v>
      </c>
      <c r="X127" s="6">
        <v>0</v>
      </c>
      <c r="Y127" s="5">
        <v>0</v>
      </c>
      <c r="Z127" s="2"/>
    </row>
    <row r="128" spans="1:26" ht="30.75" customHeight="1" outlineLevel="5">
      <c r="A128" s="13" t="s">
        <v>59</v>
      </c>
      <c r="B128" s="20" t="s">
        <v>538</v>
      </c>
      <c r="C128" s="11" t="s">
        <v>3</v>
      </c>
      <c r="D128" s="21">
        <f>D129</f>
        <v>1602686</v>
      </c>
      <c r="E128" s="21">
        <f t="shared" si="1"/>
        <v>144636.18999999994</v>
      </c>
      <c r="F128" s="21">
        <f>F129</f>
        <v>1747322.19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6">
        <v>0.61808389757957816</v>
      </c>
      <c r="W128" s="5">
        <v>0</v>
      </c>
      <c r="X128" s="6">
        <v>0</v>
      </c>
      <c r="Y128" s="5">
        <v>0</v>
      </c>
      <c r="Z128" s="2"/>
    </row>
    <row r="129" spans="1:26" ht="34.5" customHeight="1" outlineLevel="6">
      <c r="A129" s="13" t="s">
        <v>90</v>
      </c>
      <c r="B129" s="20" t="s">
        <v>538</v>
      </c>
      <c r="C129" s="11" t="s">
        <v>4</v>
      </c>
      <c r="D129" s="21">
        <v>1602686</v>
      </c>
      <c r="E129" s="21">
        <f t="shared" si="1"/>
        <v>144636.18999999994</v>
      </c>
      <c r="F129" s="21">
        <v>1747322.19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6">
        <v>0.61808389757957816</v>
      </c>
      <c r="W129" s="5">
        <v>0</v>
      </c>
      <c r="X129" s="6">
        <v>0</v>
      </c>
      <c r="Y129" s="5">
        <v>0</v>
      </c>
      <c r="Z129" s="2"/>
    </row>
    <row r="130" spans="1:26" ht="28.5">
      <c r="A130" s="10" t="s">
        <v>114</v>
      </c>
      <c r="B130" s="18" t="s">
        <v>539</v>
      </c>
      <c r="C130" s="12" t="s">
        <v>2</v>
      </c>
      <c r="D130" s="19">
        <f>D131</f>
        <v>300000</v>
      </c>
      <c r="E130" s="19">
        <f t="shared" si="1"/>
        <v>0</v>
      </c>
      <c r="F130" s="19">
        <f>F131</f>
        <v>300000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6">
        <v>0</v>
      </c>
      <c r="W130" s="5">
        <v>0</v>
      </c>
      <c r="X130" s="6">
        <v>0</v>
      </c>
      <c r="Y130" s="5">
        <v>0</v>
      </c>
      <c r="Z130" s="2"/>
    </row>
    <row r="131" spans="1:26" ht="36" customHeight="1" outlineLevel="3">
      <c r="A131" s="36" t="s">
        <v>928</v>
      </c>
      <c r="B131" s="20" t="s">
        <v>927</v>
      </c>
      <c r="C131" s="11" t="s">
        <v>2</v>
      </c>
      <c r="D131" s="21">
        <f>D132</f>
        <v>300000</v>
      </c>
      <c r="E131" s="21">
        <f t="shared" si="1"/>
        <v>0</v>
      </c>
      <c r="F131" s="21">
        <f>F132</f>
        <v>300000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6">
        <v>0</v>
      </c>
      <c r="W131" s="5">
        <v>0</v>
      </c>
      <c r="X131" s="6">
        <v>0</v>
      </c>
      <c r="Y131" s="5">
        <v>0</v>
      </c>
      <c r="Z131" s="2"/>
    </row>
    <row r="132" spans="1:26" ht="30" outlineLevel="4">
      <c r="A132" s="36" t="s">
        <v>929</v>
      </c>
      <c r="B132" s="20" t="s">
        <v>930</v>
      </c>
      <c r="C132" s="11" t="s">
        <v>2</v>
      </c>
      <c r="D132" s="21">
        <f>D133</f>
        <v>300000</v>
      </c>
      <c r="E132" s="21">
        <f t="shared" si="1"/>
        <v>0</v>
      </c>
      <c r="F132" s="21">
        <f>F133</f>
        <v>300000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6">
        <v>0</v>
      </c>
      <c r="W132" s="5">
        <v>0</v>
      </c>
      <c r="X132" s="6">
        <v>0</v>
      </c>
      <c r="Y132" s="5">
        <v>0</v>
      </c>
      <c r="Z132" s="2"/>
    </row>
    <row r="133" spans="1:26" ht="36" customHeight="1" outlineLevel="5">
      <c r="A133" s="36" t="s">
        <v>59</v>
      </c>
      <c r="B133" s="20" t="s">
        <v>930</v>
      </c>
      <c r="C133" s="11" t="s">
        <v>3</v>
      </c>
      <c r="D133" s="21">
        <v>300000</v>
      </c>
      <c r="E133" s="21">
        <f t="shared" si="1"/>
        <v>0</v>
      </c>
      <c r="F133" s="21">
        <v>300000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6">
        <v>0</v>
      </c>
      <c r="W133" s="5">
        <v>0</v>
      </c>
      <c r="X133" s="6">
        <v>0</v>
      </c>
      <c r="Y133" s="5">
        <v>0</v>
      </c>
      <c r="Z133" s="2"/>
    </row>
    <row r="134" spans="1:26" ht="30" customHeight="1" outlineLevel="6">
      <c r="A134" s="36" t="s">
        <v>60</v>
      </c>
      <c r="B134" s="20" t="s">
        <v>930</v>
      </c>
      <c r="C134" s="11" t="s">
        <v>4</v>
      </c>
      <c r="D134" s="21">
        <v>300000</v>
      </c>
      <c r="E134" s="21">
        <f t="shared" ref="E134:E197" si="2">F134-D134</f>
        <v>0</v>
      </c>
      <c r="F134" s="21">
        <v>300000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6">
        <v>0</v>
      </c>
      <c r="W134" s="5">
        <v>0</v>
      </c>
      <c r="X134" s="6">
        <v>0</v>
      </c>
      <c r="Y134" s="5">
        <v>0</v>
      </c>
      <c r="Z134" s="2"/>
    </row>
    <row r="135" spans="1:26" ht="33" customHeight="1">
      <c r="A135" s="10" t="s">
        <v>115</v>
      </c>
      <c r="B135" s="18" t="s">
        <v>540</v>
      </c>
      <c r="C135" s="12" t="s">
        <v>2</v>
      </c>
      <c r="D135" s="19">
        <f>D136</f>
        <v>400000</v>
      </c>
      <c r="E135" s="19">
        <f t="shared" si="2"/>
        <v>0</v>
      </c>
      <c r="F135" s="19">
        <f>F136</f>
        <v>400000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6">
        <v>0.20863124999999999</v>
      </c>
      <c r="W135" s="5">
        <v>0</v>
      </c>
      <c r="X135" s="6">
        <v>0</v>
      </c>
      <c r="Y135" s="5">
        <v>0</v>
      </c>
      <c r="Z135" s="2"/>
    </row>
    <row r="136" spans="1:26" ht="48" customHeight="1" outlineLevel="1">
      <c r="A136" s="13" t="s">
        <v>116</v>
      </c>
      <c r="B136" s="20" t="s">
        <v>541</v>
      </c>
      <c r="C136" s="11" t="s">
        <v>2</v>
      </c>
      <c r="D136" s="21">
        <v>400000</v>
      </c>
      <c r="E136" s="21">
        <f t="shared" si="2"/>
        <v>0</v>
      </c>
      <c r="F136" s="21">
        <v>400000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6">
        <v>0.20863124999999999</v>
      </c>
      <c r="W136" s="5">
        <v>0</v>
      </c>
      <c r="X136" s="6">
        <v>0</v>
      </c>
      <c r="Y136" s="5">
        <v>0</v>
      </c>
      <c r="Z136" s="2"/>
    </row>
    <row r="137" spans="1:26" ht="33.75" customHeight="1" outlineLevel="3">
      <c r="A137" s="13" t="s">
        <v>117</v>
      </c>
      <c r="B137" s="20" t="s">
        <v>542</v>
      </c>
      <c r="C137" s="11" t="s">
        <v>2</v>
      </c>
      <c r="D137" s="21">
        <f>D138</f>
        <v>400000</v>
      </c>
      <c r="E137" s="21">
        <f t="shared" si="2"/>
        <v>0</v>
      </c>
      <c r="F137" s="21">
        <f>F138</f>
        <v>400000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6">
        <v>0.20863124999999999</v>
      </c>
      <c r="W137" s="5">
        <v>0</v>
      </c>
      <c r="X137" s="6">
        <v>0</v>
      </c>
      <c r="Y137" s="5">
        <v>0</v>
      </c>
      <c r="Z137" s="2"/>
    </row>
    <row r="138" spans="1:26" ht="30" outlineLevel="4">
      <c r="A138" s="13" t="s">
        <v>118</v>
      </c>
      <c r="B138" s="20" t="s">
        <v>543</v>
      </c>
      <c r="C138" s="11" t="s">
        <v>2</v>
      </c>
      <c r="D138" s="21">
        <f>D139+D141</f>
        <v>400000</v>
      </c>
      <c r="E138" s="21">
        <f t="shared" si="2"/>
        <v>0</v>
      </c>
      <c r="F138" s="21">
        <f>F139+F141</f>
        <v>400000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6">
        <v>0.20863124999999999</v>
      </c>
      <c r="W138" s="5">
        <v>0</v>
      </c>
      <c r="X138" s="6">
        <v>0</v>
      </c>
      <c r="Y138" s="5">
        <v>0</v>
      </c>
      <c r="Z138" s="2"/>
    </row>
    <row r="139" spans="1:26" ht="36" customHeight="1" outlineLevel="5">
      <c r="A139" s="13" t="s">
        <v>59</v>
      </c>
      <c r="B139" s="20" t="s">
        <v>543</v>
      </c>
      <c r="C139" s="11" t="s">
        <v>3</v>
      </c>
      <c r="D139" s="21">
        <v>397581.82</v>
      </c>
      <c r="E139" s="21">
        <f t="shared" si="2"/>
        <v>-3142.1699999999837</v>
      </c>
      <c r="F139" s="21">
        <f>F140</f>
        <v>394439.65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6">
        <v>0.20381797135492766</v>
      </c>
      <c r="W139" s="5">
        <v>0</v>
      </c>
      <c r="X139" s="6">
        <v>0</v>
      </c>
      <c r="Y139" s="5">
        <v>0</v>
      </c>
      <c r="Z139" s="2"/>
    </row>
    <row r="140" spans="1:26" ht="30" outlineLevel="6">
      <c r="A140" s="13" t="s">
        <v>60</v>
      </c>
      <c r="B140" s="20" t="s">
        <v>543</v>
      </c>
      <c r="C140" s="11" t="s">
        <v>4</v>
      </c>
      <c r="D140" s="21">
        <v>397581.82</v>
      </c>
      <c r="E140" s="21">
        <f t="shared" si="2"/>
        <v>-3142.1699999999837</v>
      </c>
      <c r="F140" s="21">
        <v>394439.65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6">
        <v>0.20381797135492766</v>
      </c>
      <c r="W140" s="5">
        <v>0</v>
      </c>
      <c r="X140" s="6">
        <v>0</v>
      </c>
      <c r="Y140" s="5">
        <v>0</v>
      </c>
      <c r="Z140" s="2"/>
    </row>
    <row r="141" spans="1:26" outlineLevel="5">
      <c r="A141" s="13" t="s">
        <v>81</v>
      </c>
      <c r="B141" s="20" t="s">
        <v>543</v>
      </c>
      <c r="C141" s="11" t="s">
        <v>12</v>
      </c>
      <c r="D141" s="21">
        <v>2418.1799999999998</v>
      </c>
      <c r="E141" s="21">
        <f t="shared" si="2"/>
        <v>3142.1700000000005</v>
      </c>
      <c r="F141" s="21">
        <f>F142</f>
        <v>5560.35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6">
        <v>1</v>
      </c>
      <c r="W141" s="5">
        <v>0</v>
      </c>
      <c r="X141" s="6">
        <v>0</v>
      </c>
      <c r="Y141" s="5">
        <v>0</v>
      </c>
      <c r="Z141" s="2"/>
    </row>
    <row r="142" spans="1:26" outlineLevel="6">
      <c r="A142" s="13" t="s">
        <v>82</v>
      </c>
      <c r="B142" s="20" t="s">
        <v>543</v>
      </c>
      <c r="C142" s="11" t="s">
        <v>13</v>
      </c>
      <c r="D142" s="21">
        <v>2418.1799999999998</v>
      </c>
      <c r="E142" s="21">
        <f t="shared" si="2"/>
        <v>3142.1700000000005</v>
      </c>
      <c r="F142" s="21">
        <v>5560.35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6">
        <v>1</v>
      </c>
      <c r="W142" s="5">
        <v>0</v>
      </c>
      <c r="X142" s="6">
        <v>0</v>
      </c>
      <c r="Y142" s="5">
        <v>0</v>
      </c>
      <c r="Z142" s="2"/>
    </row>
    <row r="143" spans="1:26" ht="42.75">
      <c r="A143" s="10" t="s">
        <v>119</v>
      </c>
      <c r="B143" s="18" t="s">
        <v>544</v>
      </c>
      <c r="C143" s="12" t="s">
        <v>2</v>
      </c>
      <c r="D143" s="19">
        <f>D144+D149+D152</f>
        <v>60000</v>
      </c>
      <c r="E143" s="19">
        <f t="shared" si="2"/>
        <v>0</v>
      </c>
      <c r="F143" s="19">
        <f>F144+F149+F152</f>
        <v>60000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6">
        <v>0</v>
      </c>
      <c r="W143" s="5">
        <v>0</v>
      </c>
      <c r="X143" s="6">
        <v>0</v>
      </c>
      <c r="Y143" s="5">
        <v>0</v>
      </c>
      <c r="Z143" s="2"/>
    </row>
    <row r="144" spans="1:26" ht="30" outlineLevel="3">
      <c r="A144" s="13" t="s">
        <v>120</v>
      </c>
      <c r="B144" s="20" t="s">
        <v>545</v>
      </c>
      <c r="C144" s="11" t="s">
        <v>2</v>
      </c>
      <c r="D144" s="21">
        <f>D145</f>
        <v>15000</v>
      </c>
      <c r="E144" s="21">
        <f t="shared" si="2"/>
        <v>0</v>
      </c>
      <c r="F144" s="21">
        <f>F145</f>
        <v>15000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6">
        <v>0</v>
      </c>
      <c r="W144" s="5">
        <v>0</v>
      </c>
      <c r="X144" s="6">
        <v>0</v>
      </c>
      <c r="Y144" s="5">
        <v>0</v>
      </c>
      <c r="Z144" s="2"/>
    </row>
    <row r="145" spans="1:26" ht="60" outlineLevel="4">
      <c r="A145" s="13" t="s">
        <v>121</v>
      </c>
      <c r="B145" s="20" t="s">
        <v>546</v>
      </c>
      <c r="C145" s="11" t="s">
        <v>2</v>
      </c>
      <c r="D145" s="21">
        <f>D146</f>
        <v>15000</v>
      </c>
      <c r="E145" s="21">
        <f t="shared" si="2"/>
        <v>0</v>
      </c>
      <c r="F145" s="21">
        <f>F146</f>
        <v>15000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6">
        <v>0</v>
      </c>
      <c r="W145" s="5">
        <v>0</v>
      </c>
      <c r="X145" s="6">
        <v>0</v>
      </c>
      <c r="Y145" s="5">
        <v>0</v>
      </c>
      <c r="Z145" s="2"/>
    </row>
    <row r="146" spans="1:26" ht="30" outlineLevel="5">
      <c r="A146" s="13" t="s">
        <v>59</v>
      </c>
      <c r="B146" s="20" t="s">
        <v>546</v>
      </c>
      <c r="C146" s="11" t="s">
        <v>3</v>
      </c>
      <c r="D146" s="21">
        <f>D147</f>
        <v>15000</v>
      </c>
      <c r="E146" s="21">
        <f t="shared" si="2"/>
        <v>0</v>
      </c>
      <c r="F146" s="21">
        <f>F147</f>
        <v>15000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6">
        <v>0</v>
      </c>
      <c r="W146" s="5">
        <v>0</v>
      </c>
      <c r="X146" s="6">
        <v>0</v>
      </c>
      <c r="Y146" s="5">
        <v>0</v>
      </c>
      <c r="Z146" s="2"/>
    </row>
    <row r="147" spans="1:26" ht="30" outlineLevel="6">
      <c r="A147" s="13" t="s">
        <v>60</v>
      </c>
      <c r="B147" s="20" t="s">
        <v>546</v>
      </c>
      <c r="C147" s="11" t="s">
        <v>4</v>
      </c>
      <c r="D147" s="21">
        <v>15000</v>
      </c>
      <c r="E147" s="21">
        <f t="shared" si="2"/>
        <v>0</v>
      </c>
      <c r="F147" s="21">
        <v>15000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6">
        <v>0</v>
      </c>
      <c r="W147" s="5">
        <v>0</v>
      </c>
      <c r="X147" s="6">
        <v>0</v>
      </c>
      <c r="Y147" s="5">
        <v>0</v>
      </c>
      <c r="Z147" s="2"/>
    </row>
    <row r="148" spans="1:26" ht="30" outlineLevel="3">
      <c r="A148" s="13" t="s">
        <v>122</v>
      </c>
      <c r="B148" s="20" t="s">
        <v>547</v>
      </c>
      <c r="C148" s="11" t="s">
        <v>2</v>
      </c>
      <c r="D148" s="21">
        <f>D149</f>
        <v>5000</v>
      </c>
      <c r="E148" s="21">
        <f t="shared" si="2"/>
        <v>0</v>
      </c>
      <c r="F148" s="21">
        <f>F149</f>
        <v>5000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6">
        <v>0</v>
      </c>
      <c r="W148" s="5">
        <v>0</v>
      </c>
      <c r="X148" s="6">
        <v>0</v>
      </c>
      <c r="Y148" s="5">
        <v>0</v>
      </c>
      <c r="Z148" s="2"/>
    </row>
    <row r="149" spans="1:26" ht="49.5" customHeight="1" outlineLevel="4">
      <c r="A149" s="13" t="s">
        <v>123</v>
      </c>
      <c r="B149" s="20" t="s">
        <v>548</v>
      </c>
      <c r="C149" s="11" t="s">
        <v>2</v>
      </c>
      <c r="D149" s="21">
        <f>D150</f>
        <v>5000</v>
      </c>
      <c r="E149" s="21">
        <f t="shared" si="2"/>
        <v>0</v>
      </c>
      <c r="F149" s="21">
        <f>F150</f>
        <v>5000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6">
        <v>0</v>
      </c>
      <c r="W149" s="5">
        <v>0</v>
      </c>
      <c r="X149" s="6">
        <v>0</v>
      </c>
      <c r="Y149" s="5">
        <v>0</v>
      </c>
      <c r="Z149" s="2"/>
    </row>
    <row r="150" spans="1:26" ht="34.5" customHeight="1" outlineLevel="5">
      <c r="A150" s="13" t="s">
        <v>59</v>
      </c>
      <c r="B150" s="20" t="s">
        <v>548</v>
      </c>
      <c r="C150" s="11" t="s">
        <v>3</v>
      </c>
      <c r="D150" s="21">
        <f>D151</f>
        <v>5000</v>
      </c>
      <c r="E150" s="21">
        <f t="shared" si="2"/>
        <v>0</v>
      </c>
      <c r="F150" s="21">
        <f>F151</f>
        <v>5000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6">
        <v>0</v>
      </c>
      <c r="W150" s="5">
        <v>0</v>
      </c>
      <c r="X150" s="6">
        <v>0</v>
      </c>
      <c r="Y150" s="5">
        <v>0</v>
      </c>
      <c r="Z150" s="2"/>
    </row>
    <row r="151" spans="1:26" ht="36" customHeight="1" outlineLevel="6">
      <c r="A151" s="13" t="s">
        <v>60</v>
      </c>
      <c r="B151" s="20" t="s">
        <v>548</v>
      </c>
      <c r="C151" s="11" t="s">
        <v>4</v>
      </c>
      <c r="D151" s="21">
        <v>5000</v>
      </c>
      <c r="E151" s="21">
        <f t="shared" si="2"/>
        <v>0</v>
      </c>
      <c r="F151" s="21">
        <v>5000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6">
        <v>0</v>
      </c>
      <c r="W151" s="5">
        <v>0</v>
      </c>
      <c r="X151" s="6">
        <v>0</v>
      </c>
      <c r="Y151" s="5">
        <v>0</v>
      </c>
      <c r="Z151" s="2"/>
    </row>
    <row r="152" spans="1:26" ht="63.75" customHeight="1" outlineLevel="3">
      <c r="A152" s="13" t="s">
        <v>124</v>
      </c>
      <c r="B152" s="20" t="s">
        <v>549</v>
      </c>
      <c r="C152" s="11" t="s">
        <v>2</v>
      </c>
      <c r="D152" s="21">
        <f>D153</f>
        <v>40000</v>
      </c>
      <c r="E152" s="21">
        <f t="shared" si="2"/>
        <v>0</v>
      </c>
      <c r="F152" s="21">
        <f>F153</f>
        <v>40000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6">
        <v>0</v>
      </c>
      <c r="W152" s="5">
        <v>0</v>
      </c>
      <c r="X152" s="6">
        <v>0</v>
      </c>
      <c r="Y152" s="5">
        <v>0</v>
      </c>
      <c r="Z152" s="2"/>
    </row>
    <row r="153" spans="1:26" ht="35.25" customHeight="1" outlineLevel="4">
      <c r="A153" s="13" t="s">
        <v>125</v>
      </c>
      <c r="B153" s="20" t="s">
        <v>550</v>
      </c>
      <c r="C153" s="11" t="s">
        <v>2</v>
      </c>
      <c r="D153" s="21">
        <f>D154</f>
        <v>40000</v>
      </c>
      <c r="E153" s="21">
        <f t="shared" si="2"/>
        <v>0</v>
      </c>
      <c r="F153" s="21">
        <f>F154</f>
        <v>40000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6">
        <v>0</v>
      </c>
      <c r="W153" s="5">
        <v>0</v>
      </c>
      <c r="X153" s="6">
        <v>0</v>
      </c>
      <c r="Y153" s="5">
        <v>0</v>
      </c>
      <c r="Z153" s="2"/>
    </row>
    <row r="154" spans="1:26" ht="38.25" customHeight="1" outlineLevel="5">
      <c r="A154" s="13" t="s">
        <v>59</v>
      </c>
      <c r="B154" s="20" t="s">
        <v>550</v>
      </c>
      <c r="C154" s="11" t="s">
        <v>3</v>
      </c>
      <c r="D154" s="21">
        <f>D155</f>
        <v>40000</v>
      </c>
      <c r="E154" s="21">
        <f t="shared" si="2"/>
        <v>0</v>
      </c>
      <c r="F154" s="21">
        <f>F155</f>
        <v>40000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6">
        <v>0</v>
      </c>
      <c r="W154" s="5">
        <v>0</v>
      </c>
      <c r="X154" s="6">
        <v>0</v>
      </c>
      <c r="Y154" s="5">
        <v>0</v>
      </c>
      <c r="Z154" s="2"/>
    </row>
    <row r="155" spans="1:26" ht="30" outlineLevel="6">
      <c r="A155" s="13" t="s">
        <v>60</v>
      </c>
      <c r="B155" s="20" t="s">
        <v>550</v>
      </c>
      <c r="C155" s="11" t="s">
        <v>4</v>
      </c>
      <c r="D155" s="21">
        <v>40000</v>
      </c>
      <c r="E155" s="21">
        <f t="shared" si="2"/>
        <v>0</v>
      </c>
      <c r="F155" s="21">
        <v>40000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6">
        <v>0</v>
      </c>
      <c r="W155" s="5">
        <v>0</v>
      </c>
      <c r="X155" s="6">
        <v>0</v>
      </c>
      <c r="Y155" s="5">
        <v>0</v>
      </c>
      <c r="Z155" s="2"/>
    </row>
    <row r="156" spans="1:26" ht="28.5">
      <c r="A156" s="10" t="s">
        <v>126</v>
      </c>
      <c r="B156" s="18" t="s">
        <v>551</v>
      </c>
      <c r="C156" s="12" t="s">
        <v>2</v>
      </c>
      <c r="D156" s="19">
        <f>D157+D162</f>
        <v>960000</v>
      </c>
      <c r="E156" s="19">
        <f t="shared" si="2"/>
        <v>0</v>
      </c>
      <c r="F156" s="19">
        <f>F157+F162</f>
        <v>960000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6">
        <v>0.91771130208333329</v>
      </c>
      <c r="W156" s="5">
        <v>0</v>
      </c>
      <c r="X156" s="6">
        <v>0</v>
      </c>
      <c r="Y156" s="5">
        <v>0</v>
      </c>
      <c r="Z156" s="2"/>
    </row>
    <row r="157" spans="1:26" ht="51.75" customHeight="1" outlineLevel="1">
      <c r="A157" s="13" t="s">
        <v>127</v>
      </c>
      <c r="B157" s="20" t="s">
        <v>552</v>
      </c>
      <c r="C157" s="11" t="s">
        <v>2</v>
      </c>
      <c r="D157" s="21">
        <f>D158</f>
        <v>200000</v>
      </c>
      <c r="E157" s="21">
        <f t="shared" si="2"/>
        <v>0</v>
      </c>
      <c r="F157" s="21">
        <f>F158</f>
        <v>200000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6">
        <v>0.9969344</v>
      </c>
      <c r="W157" s="5">
        <v>0</v>
      </c>
      <c r="X157" s="6">
        <v>0</v>
      </c>
      <c r="Y157" s="5">
        <v>0</v>
      </c>
      <c r="Z157" s="2"/>
    </row>
    <row r="158" spans="1:26" ht="45" outlineLevel="3">
      <c r="A158" s="13" t="s">
        <v>128</v>
      </c>
      <c r="B158" s="20" t="s">
        <v>553</v>
      </c>
      <c r="C158" s="11" t="s">
        <v>2</v>
      </c>
      <c r="D158" s="21">
        <f>D159</f>
        <v>200000</v>
      </c>
      <c r="E158" s="21">
        <f t="shared" si="2"/>
        <v>0</v>
      </c>
      <c r="F158" s="21">
        <f>F159</f>
        <v>200000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6">
        <v>0.9969344</v>
      </c>
      <c r="W158" s="5">
        <v>0</v>
      </c>
      <c r="X158" s="6">
        <v>0</v>
      </c>
      <c r="Y158" s="5">
        <v>0</v>
      </c>
      <c r="Z158" s="2"/>
    </row>
    <row r="159" spans="1:26" ht="45" outlineLevel="4">
      <c r="A159" s="13" t="s">
        <v>162</v>
      </c>
      <c r="B159" s="20" t="s">
        <v>554</v>
      </c>
      <c r="C159" s="11" t="s">
        <v>2</v>
      </c>
      <c r="D159" s="21">
        <f>D160</f>
        <v>200000</v>
      </c>
      <c r="E159" s="21">
        <f t="shared" si="2"/>
        <v>0</v>
      </c>
      <c r="F159" s="21">
        <f>F160</f>
        <v>200000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6">
        <v>0.9969344</v>
      </c>
      <c r="W159" s="5">
        <v>0</v>
      </c>
      <c r="X159" s="6">
        <v>0</v>
      </c>
      <c r="Y159" s="5">
        <v>0</v>
      </c>
      <c r="Z159" s="2"/>
    </row>
    <row r="160" spans="1:26" outlineLevel="5">
      <c r="A160" s="13" t="s">
        <v>81</v>
      </c>
      <c r="B160" s="20" t="s">
        <v>554</v>
      </c>
      <c r="C160" s="11" t="s">
        <v>12</v>
      </c>
      <c r="D160" s="21">
        <v>200000</v>
      </c>
      <c r="E160" s="21">
        <f t="shared" si="2"/>
        <v>0</v>
      </c>
      <c r="F160" s="21">
        <v>200000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6">
        <v>0.9969344</v>
      </c>
      <c r="W160" s="5">
        <v>0</v>
      </c>
      <c r="X160" s="6">
        <v>0</v>
      </c>
      <c r="Y160" s="5">
        <v>0</v>
      </c>
      <c r="Z160" s="2"/>
    </row>
    <row r="161" spans="1:26" outlineLevel="6">
      <c r="A161" s="13" t="s">
        <v>163</v>
      </c>
      <c r="B161" s="20" t="s">
        <v>554</v>
      </c>
      <c r="C161" s="11" t="s">
        <v>13</v>
      </c>
      <c r="D161" s="21">
        <v>200000</v>
      </c>
      <c r="E161" s="21">
        <f t="shared" si="2"/>
        <v>0</v>
      </c>
      <c r="F161" s="21">
        <v>200000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6">
        <v>0.9969344</v>
      </c>
      <c r="W161" s="5">
        <v>0</v>
      </c>
      <c r="X161" s="6">
        <v>0</v>
      </c>
      <c r="Y161" s="5">
        <v>0</v>
      </c>
      <c r="Z161" s="2"/>
    </row>
    <row r="162" spans="1:26" ht="60" outlineLevel="1">
      <c r="A162" s="13" t="s">
        <v>164</v>
      </c>
      <c r="B162" s="20" t="s">
        <v>555</v>
      </c>
      <c r="C162" s="11" t="s">
        <v>2</v>
      </c>
      <c r="D162" s="21">
        <f>D163+D167</f>
        <v>760000</v>
      </c>
      <c r="E162" s="21">
        <f t="shared" si="2"/>
        <v>0</v>
      </c>
      <c r="F162" s="21">
        <f>F163+F167</f>
        <v>760000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6">
        <v>0.8968631184210526</v>
      </c>
      <c r="W162" s="5">
        <v>0</v>
      </c>
      <c r="X162" s="6">
        <v>0</v>
      </c>
      <c r="Y162" s="5">
        <v>0</v>
      </c>
      <c r="Z162" s="2"/>
    </row>
    <row r="163" spans="1:26" ht="30" outlineLevel="3">
      <c r="A163" s="13" t="s">
        <v>165</v>
      </c>
      <c r="B163" s="20" t="s">
        <v>556</v>
      </c>
      <c r="C163" s="11" t="s">
        <v>2</v>
      </c>
      <c r="D163" s="21">
        <f>D164</f>
        <v>561440.97</v>
      </c>
      <c r="E163" s="21">
        <f t="shared" si="2"/>
        <v>36601.170000000042</v>
      </c>
      <c r="F163" s="21">
        <f>F164</f>
        <v>598042.14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6">
        <v>1</v>
      </c>
      <c r="W163" s="5">
        <v>0</v>
      </c>
      <c r="X163" s="6">
        <v>0</v>
      </c>
      <c r="Y163" s="5">
        <v>0</v>
      </c>
      <c r="Z163" s="2"/>
    </row>
    <row r="164" spans="1:26" ht="25.5" customHeight="1" outlineLevel="4">
      <c r="A164" s="13" t="s">
        <v>166</v>
      </c>
      <c r="B164" s="20" t="s">
        <v>557</v>
      </c>
      <c r="C164" s="11" t="s">
        <v>2</v>
      </c>
      <c r="D164" s="21">
        <f>D165</f>
        <v>561440.97</v>
      </c>
      <c r="E164" s="21">
        <f t="shared" si="2"/>
        <v>36601.170000000042</v>
      </c>
      <c r="F164" s="21">
        <f>F165</f>
        <v>598042.14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6">
        <v>1</v>
      </c>
      <c r="W164" s="5">
        <v>0</v>
      </c>
      <c r="X164" s="6">
        <v>0</v>
      </c>
      <c r="Y164" s="5">
        <v>0</v>
      </c>
      <c r="Z164" s="2"/>
    </row>
    <row r="165" spans="1:26" ht="65.25" customHeight="1" outlineLevel="5">
      <c r="A165" s="13" t="s">
        <v>112</v>
      </c>
      <c r="B165" s="20" t="s">
        <v>557</v>
      </c>
      <c r="C165" s="11" t="s">
        <v>15</v>
      </c>
      <c r="D165" s="21">
        <f>D166</f>
        <v>561440.97</v>
      </c>
      <c r="E165" s="21">
        <f t="shared" si="2"/>
        <v>36601.170000000042</v>
      </c>
      <c r="F165" s="21">
        <f>F166</f>
        <v>598042.14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6">
        <v>1</v>
      </c>
      <c r="W165" s="5">
        <v>0</v>
      </c>
      <c r="X165" s="6">
        <v>0</v>
      </c>
      <c r="Y165" s="5">
        <v>0</v>
      </c>
      <c r="Z165" s="2"/>
    </row>
    <row r="166" spans="1:26" ht="19.5" customHeight="1" outlineLevel="6">
      <c r="A166" s="13" t="s">
        <v>167</v>
      </c>
      <c r="B166" s="20" t="s">
        <v>557</v>
      </c>
      <c r="C166" s="11" t="s">
        <v>17</v>
      </c>
      <c r="D166" s="21">
        <v>561440.97</v>
      </c>
      <c r="E166" s="21">
        <f t="shared" si="2"/>
        <v>36601.170000000042</v>
      </c>
      <c r="F166" s="21">
        <v>598042.14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6">
        <v>1</v>
      </c>
      <c r="W166" s="5">
        <v>0</v>
      </c>
      <c r="X166" s="6">
        <v>0</v>
      </c>
      <c r="Y166" s="5">
        <v>0</v>
      </c>
      <c r="Z166" s="2"/>
    </row>
    <row r="167" spans="1:26" ht="19.5" customHeight="1" outlineLevel="3">
      <c r="A167" s="13" t="s">
        <v>168</v>
      </c>
      <c r="B167" s="20" t="s">
        <v>558</v>
      </c>
      <c r="C167" s="11" t="s">
        <v>2</v>
      </c>
      <c r="D167" s="21">
        <f>D168</f>
        <v>198559.03</v>
      </c>
      <c r="E167" s="21">
        <f t="shared" si="2"/>
        <v>-36601.170000000013</v>
      </c>
      <c r="F167" s="21">
        <f>F168</f>
        <v>161957.85999999999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6">
        <v>0.60523563194280305</v>
      </c>
      <c r="W167" s="5">
        <v>0</v>
      </c>
      <c r="X167" s="6">
        <v>0</v>
      </c>
      <c r="Y167" s="5">
        <v>0</v>
      </c>
      <c r="Z167" s="2"/>
    </row>
    <row r="168" spans="1:26" ht="37.5" customHeight="1" outlineLevel="4">
      <c r="A168" s="13" t="s">
        <v>169</v>
      </c>
      <c r="B168" s="20" t="s">
        <v>559</v>
      </c>
      <c r="C168" s="11" t="s">
        <v>2</v>
      </c>
      <c r="D168" s="21">
        <f>D169+D171</f>
        <v>198559.03</v>
      </c>
      <c r="E168" s="21">
        <f t="shared" si="2"/>
        <v>-36601.170000000013</v>
      </c>
      <c r="F168" s="21">
        <f>F169+F171</f>
        <v>161957.85999999999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6">
        <v>0.60523563194280305</v>
      </c>
      <c r="W168" s="5">
        <v>0</v>
      </c>
      <c r="X168" s="6">
        <v>0</v>
      </c>
      <c r="Y168" s="5">
        <v>0</v>
      </c>
      <c r="Z168" s="2"/>
    </row>
    <row r="169" spans="1:26" ht="66" customHeight="1" outlineLevel="4">
      <c r="A169" s="13" t="s">
        <v>110</v>
      </c>
      <c r="B169" s="20" t="s">
        <v>559</v>
      </c>
      <c r="C169" s="11" t="s">
        <v>15</v>
      </c>
      <c r="D169" s="21">
        <f>D170</f>
        <v>120175</v>
      </c>
      <c r="E169" s="21">
        <f t="shared" si="2"/>
        <v>0</v>
      </c>
      <c r="F169" s="21">
        <f>F170</f>
        <v>120175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6"/>
      <c r="W169" s="5"/>
      <c r="X169" s="6"/>
      <c r="Y169" s="5"/>
      <c r="Z169" s="2"/>
    </row>
    <row r="170" spans="1:26" ht="23.25" customHeight="1" outlineLevel="4">
      <c r="A170" s="13" t="s">
        <v>167</v>
      </c>
      <c r="B170" s="20" t="s">
        <v>559</v>
      </c>
      <c r="C170" s="11" t="s">
        <v>17</v>
      </c>
      <c r="D170" s="21">
        <v>120175</v>
      </c>
      <c r="E170" s="21">
        <f t="shared" si="2"/>
        <v>0</v>
      </c>
      <c r="F170" s="21">
        <v>120175</v>
      </c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6"/>
      <c r="W170" s="5"/>
      <c r="X170" s="6"/>
      <c r="Y170" s="5"/>
      <c r="Z170" s="2"/>
    </row>
    <row r="171" spans="1:26" ht="17.25" customHeight="1" outlineLevel="5">
      <c r="A171" s="13" t="s">
        <v>81</v>
      </c>
      <c r="B171" s="20" t="s">
        <v>559</v>
      </c>
      <c r="C171" s="11" t="s">
        <v>12</v>
      </c>
      <c r="D171" s="21">
        <f>D172</f>
        <v>78384.03</v>
      </c>
      <c r="E171" s="21">
        <f t="shared" si="2"/>
        <v>-36601.17</v>
      </c>
      <c r="F171" s="21">
        <f>F172</f>
        <v>41782.86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6">
        <v>0</v>
      </c>
      <c r="W171" s="5">
        <v>0</v>
      </c>
      <c r="X171" s="6">
        <v>0</v>
      </c>
      <c r="Y171" s="5">
        <v>0</v>
      </c>
      <c r="Z171" s="2"/>
    </row>
    <row r="172" spans="1:26" ht="18" customHeight="1" outlineLevel="6">
      <c r="A172" s="13" t="s">
        <v>163</v>
      </c>
      <c r="B172" s="20" t="s">
        <v>559</v>
      </c>
      <c r="C172" s="11" t="s">
        <v>13</v>
      </c>
      <c r="D172" s="21">
        <v>78384.03</v>
      </c>
      <c r="E172" s="21">
        <f t="shared" si="2"/>
        <v>-36601.17</v>
      </c>
      <c r="F172" s="21">
        <v>41782.86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6">
        <v>0</v>
      </c>
      <c r="W172" s="5">
        <v>0</v>
      </c>
      <c r="X172" s="6">
        <v>0</v>
      </c>
      <c r="Y172" s="5">
        <v>0</v>
      </c>
      <c r="Z172" s="2"/>
    </row>
    <row r="173" spans="1:26" ht="32.25" customHeight="1">
      <c r="A173" s="10" t="s">
        <v>170</v>
      </c>
      <c r="B173" s="18" t="s">
        <v>560</v>
      </c>
      <c r="C173" s="12" t="s">
        <v>2</v>
      </c>
      <c r="D173" s="19">
        <f>D174+D181+D185</f>
        <v>1830000</v>
      </c>
      <c r="E173" s="19">
        <f t="shared" si="2"/>
        <v>375300</v>
      </c>
      <c r="F173" s="19">
        <f>F174+F181+F185</f>
        <v>2205300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6">
        <v>0.5537540983606557</v>
      </c>
      <c r="W173" s="5">
        <v>0</v>
      </c>
      <c r="X173" s="6">
        <v>0</v>
      </c>
      <c r="Y173" s="5">
        <v>0</v>
      </c>
      <c r="Z173" s="2"/>
    </row>
    <row r="174" spans="1:26" ht="50.25" customHeight="1" outlineLevel="3">
      <c r="A174" s="13" t="s">
        <v>171</v>
      </c>
      <c r="B174" s="20" t="s">
        <v>561</v>
      </c>
      <c r="C174" s="11" t="s">
        <v>2</v>
      </c>
      <c r="D174" s="21">
        <f>D175+D178</f>
        <v>80000</v>
      </c>
      <c r="E174" s="21">
        <f t="shared" si="2"/>
        <v>-68800</v>
      </c>
      <c r="F174" s="21">
        <f>F175+F178</f>
        <v>11200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6">
        <v>0</v>
      </c>
      <c r="W174" s="5">
        <v>0</v>
      </c>
      <c r="X174" s="6">
        <v>0</v>
      </c>
      <c r="Y174" s="5">
        <v>0</v>
      </c>
      <c r="Z174" s="2"/>
    </row>
    <row r="175" spans="1:26" ht="36.75" hidden="1" customHeight="1" outlineLevel="4">
      <c r="A175" s="13" t="s">
        <v>172</v>
      </c>
      <c r="B175" s="20" t="s">
        <v>562</v>
      </c>
      <c r="C175" s="11" t="s">
        <v>2</v>
      </c>
      <c r="D175" s="21">
        <f>D176</f>
        <v>50000</v>
      </c>
      <c r="E175" s="21">
        <f t="shared" si="2"/>
        <v>-50000</v>
      </c>
      <c r="F175" s="21">
        <f>F176</f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6">
        <v>0</v>
      </c>
      <c r="W175" s="5">
        <v>0</v>
      </c>
      <c r="X175" s="6">
        <v>0</v>
      </c>
      <c r="Y175" s="5">
        <v>0</v>
      </c>
      <c r="Z175" s="2"/>
    </row>
    <row r="176" spans="1:26" ht="36.75" hidden="1" customHeight="1" outlineLevel="5">
      <c r="A176" s="13" t="s">
        <v>59</v>
      </c>
      <c r="B176" s="20" t="s">
        <v>562</v>
      </c>
      <c r="C176" s="11" t="s">
        <v>3</v>
      </c>
      <c r="D176" s="21">
        <f>D177</f>
        <v>50000</v>
      </c>
      <c r="E176" s="21">
        <f t="shared" si="2"/>
        <v>-50000</v>
      </c>
      <c r="F176" s="21">
        <f>F177</f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6">
        <v>0</v>
      </c>
      <c r="W176" s="5">
        <v>0</v>
      </c>
      <c r="X176" s="6">
        <v>0</v>
      </c>
      <c r="Y176" s="5">
        <v>0</v>
      </c>
      <c r="Z176" s="2"/>
    </row>
    <row r="177" spans="1:26" ht="30" hidden="1" outlineLevel="6">
      <c r="A177" s="13" t="s">
        <v>60</v>
      </c>
      <c r="B177" s="20" t="s">
        <v>562</v>
      </c>
      <c r="C177" s="11" t="s">
        <v>4</v>
      </c>
      <c r="D177" s="21">
        <v>50000</v>
      </c>
      <c r="E177" s="21">
        <f t="shared" si="2"/>
        <v>-50000</v>
      </c>
      <c r="F177" s="21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6">
        <v>0</v>
      </c>
      <c r="W177" s="5">
        <v>0</v>
      </c>
      <c r="X177" s="6">
        <v>0</v>
      </c>
      <c r="Y177" s="5">
        <v>0</v>
      </c>
      <c r="Z177" s="2"/>
    </row>
    <row r="178" spans="1:26" ht="51.75" customHeight="1" outlineLevel="4" collapsed="1">
      <c r="A178" s="13" t="s">
        <v>173</v>
      </c>
      <c r="B178" s="20" t="s">
        <v>563</v>
      </c>
      <c r="C178" s="11" t="s">
        <v>2</v>
      </c>
      <c r="D178" s="21">
        <f>D179</f>
        <v>30000</v>
      </c>
      <c r="E178" s="21">
        <f t="shared" si="2"/>
        <v>-18800</v>
      </c>
      <c r="F178" s="21">
        <f>F179</f>
        <v>11200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6">
        <v>0</v>
      </c>
      <c r="W178" s="5">
        <v>0</v>
      </c>
      <c r="X178" s="6">
        <v>0</v>
      </c>
      <c r="Y178" s="5">
        <v>0</v>
      </c>
      <c r="Z178" s="2"/>
    </row>
    <row r="179" spans="1:26" ht="35.25" customHeight="1" outlineLevel="5">
      <c r="A179" s="13" t="s">
        <v>59</v>
      </c>
      <c r="B179" s="20" t="s">
        <v>563</v>
      </c>
      <c r="C179" s="11" t="s">
        <v>3</v>
      </c>
      <c r="D179" s="21">
        <f>D180</f>
        <v>30000</v>
      </c>
      <c r="E179" s="21">
        <f t="shared" si="2"/>
        <v>-18800</v>
      </c>
      <c r="F179" s="21">
        <f>F180</f>
        <v>11200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6">
        <v>0</v>
      </c>
      <c r="W179" s="5">
        <v>0</v>
      </c>
      <c r="X179" s="6">
        <v>0</v>
      </c>
      <c r="Y179" s="5">
        <v>0</v>
      </c>
      <c r="Z179" s="2"/>
    </row>
    <row r="180" spans="1:26" ht="30" outlineLevel="6">
      <c r="A180" s="13" t="s">
        <v>60</v>
      </c>
      <c r="B180" s="20" t="s">
        <v>563</v>
      </c>
      <c r="C180" s="11" t="s">
        <v>4</v>
      </c>
      <c r="D180" s="21">
        <v>30000</v>
      </c>
      <c r="E180" s="21">
        <f t="shared" si="2"/>
        <v>-18800</v>
      </c>
      <c r="F180" s="21">
        <v>11200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6">
        <v>0</v>
      </c>
      <c r="W180" s="5">
        <v>0</v>
      </c>
      <c r="X180" s="6">
        <v>0</v>
      </c>
      <c r="Y180" s="5">
        <v>0</v>
      </c>
      <c r="Z180" s="2"/>
    </row>
    <row r="181" spans="1:26" ht="35.25" customHeight="1" outlineLevel="3">
      <c r="A181" s="13" t="s">
        <v>174</v>
      </c>
      <c r="B181" s="20" t="s">
        <v>564</v>
      </c>
      <c r="C181" s="11" t="s">
        <v>2</v>
      </c>
      <c r="D181" s="21">
        <f>D182</f>
        <v>50000</v>
      </c>
      <c r="E181" s="21">
        <f t="shared" si="2"/>
        <v>-7500</v>
      </c>
      <c r="F181" s="21">
        <f>F182</f>
        <v>42500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6">
        <v>0</v>
      </c>
      <c r="W181" s="5">
        <v>0</v>
      </c>
      <c r="X181" s="6">
        <v>0</v>
      </c>
      <c r="Y181" s="5">
        <v>0</v>
      </c>
      <c r="Z181" s="2"/>
    </row>
    <row r="182" spans="1:26" ht="35.25" customHeight="1" outlineLevel="4">
      <c r="A182" s="13" t="s">
        <v>175</v>
      </c>
      <c r="B182" s="20" t="s">
        <v>565</v>
      </c>
      <c r="C182" s="11" t="s">
        <v>2</v>
      </c>
      <c r="D182" s="21">
        <f>D183</f>
        <v>50000</v>
      </c>
      <c r="E182" s="21">
        <f t="shared" si="2"/>
        <v>-7500</v>
      </c>
      <c r="F182" s="21">
        <f>F183</f>
        <v>42500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6">
        <v>0</v>
      </c>
      <c r="W182" s="5">
        <v>0</v>
      </c>
      <c r="X182" s="6">
        <v>0</v>
      </c>
      <c r="Y182" s="5">
        <v>0</v>
      </c>
      <c r="Z182" s="2"/>
    </row>
    <row r="183" spans="1:26" ht="33" customHeight="1" outlineLevel="5">
      <c r="A183" s="13" t="s">
        <v>59</v>
      </c>
      <c r="B183" s="20" t="s">
        <v>565</v>
      </c>
      <c r="C183" s="11" t="s">
        <v>3</v>
      </c>
      <c r="D183" s="21">
        <f>D184</f>
        <v>50000</v>
      </c>
      <c r="E183" s="21">
        <f t="shared" si="2"/>
        <v>-7500</v>
      </c>
      <c r="F183" s="21">
        <f>F184</f>
        <v>42500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6">
        <v>0</v>
      </c>
      <c r="W183" s="5">
        <v>0</v>
      </c>
      <c r="X183" s="6">
        <v>0</v>
      </c>
      <c r="Y183" s="5">
        <v>0</v>
      </c>
      <c r="Z183" s="2"/>
    </row>
    <row r="184" spans="1:26" ht="33.75" customHeight="1" outlineLevel="6">
      <c r="A184" s="13" t="s">
        <v>60</v>
      </c>
      <c r="B184" s="20" t="s">
        <v>565</v>
      </c>
      <c r="C184" s="11" t="s">
        <v>4</v>
      </c>
      <c r="D184" s="21">
        <v>50000</v>
      </c>
      <c r="E184" s="21">
        <f t="shared" si="2"/>
        <v>-7500</v>
      </c>
      <c r="F184" s="21">
        <v>42500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6">
        <v>0</v>
      </c>
      <c r="W184" s="5">
        <v>0</v>
      </c>
      <c r="X184" s="6">
        <v>0</v>
      </c>
      <c r="Y184" s="5">
        <v>0</v>
      </c>
      <c r="Z184" s="2"/>
    </row>
    <row r="185" spans="1:26" ht="30" outlineLevel="3">
      <c r="A185" s="13" t="s">
        <v>176</v>
      </c>
      <c r="B185" s="20" t="s">
        <v>566</v>
      </c>
      <c r="C185" s="11" t="s">
        <v>2</v>
      </c>
      <c r="D185" s="21">
        <f>D186+D189</f>
        <v>1700000</v>
      </c>
      <c r="E185" s="21">
        <f t="shared" si="2"/>
        <v>451600</v>
      </c>
      <c r="F185" s="21">
        <f>F186+F189</f>
        <v>2151600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6">
        <v>0.59609999999999996</v>
      </c>
      <c r="W185" s="5">
        <v>0</v>
      </c>
      <c r="X185" s="6">
        <v>0</v>
      </c>
      <c r="Y185" s="5">
        <v>0</v>
      </c>
      <c r="Z185" s="2"/>
    </row>
    <row r="186" spans="1:26" ht="30" hidden="1" outlineLevel="4">
      <c r="A186" s="13" t="s">
        <v>177</v>
      </c>
      <c r="B186" s="20" t="s">
        <v>567</v>
      </c>
      <c r="C186" s="11" t="s">
        <v>2</v>
      </c>
      <c r="D186" s="21">
        <f>D187</f>
        <v>200000</v>
      </c>
      <c r="E186" s="21">
        <f t="shared" si="2"/>
        <v>-200000</v>
      </c>
      <c r="F186" s="21">
        <f>F187</f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6">
        <v>0</v>
      </c>
      <c r="W186" s="5">
        <v>0</v>
      </c>
      <c r="X186" s="6">
        <v>0</v>
      </c>
      <c r="Y186" s="5">
        <v>0</v>
      </c>
      <c r="Z186" s="2"/>
    </row>
    <row r="187" spans="1:26" ht="35.25" hidden="1" customHeight="1" outlineLevel="5">
      <c r="A187" s="13" t="s">
        <v>59</v>
      </c>
      <c r="B187" s="20" t="s">
        <v>567</v>
      </c>
      <c r="C187" s="11" t="s">
        <v>3</v>
      </c>
      <c r="D187" s="21">
        <f>D188</f>
        <v>200000</v>
      </c>
      <c r="E187" s="21">
        <f t="shared" si="2"/>
        <v>-200000</v>
      </c>
      <c r="F187" s="21">
        <f>F188</f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6">
        <v>0</v>
      </c>
      <c r="W187" s="5">
        <v>0</v>
      </c>
      <c r="X187" s="6">
        <v>0</v>
      </c>
      <c r="Y187" s="5">
        <v>0</v>
      </c>
      <c r="Z187" s="2"/>
    </row>
    <row r="188" spans="1:26" ht="30" hidden="1" outlineLevel="6">
      <c r="A188" s="13" t="s">
        <v>60</v>
      </c>
      <c r="B188" s="20" t="s">
        <v>567</v>
      </c>
      <c r="C188" s="11" t="s">
        <v>4</v>
      </c>
      <c r="D188" s="21">
        <v>200000</v>
      </c>
      <c r="E188" s="21">
        <f t="shared" si="2"/>
        <v>-200000</v>
      </c>
      <c r="F188" s="21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6">
        <v>0</v>
      </c>
      <c r="W188" s="5">
        <v>0</v>
      </c>
      <c r="X188" s="6">
        <v>0</v>
      </c>
      <c r="Y188" s="5">
        <v>0</v>
      </c>
      <c r="Z188" s="2"/>
    </row>
    <row r="189" spans="1:26" outlineLevel="4" collapsed="1">
      <c r="A189" s="13" t="s">
        <v>178</v>
      </c>
      <c r="B189" s="20" t="s">
        <v>568</v>
      </c>
      <c r="C189" s="11" t="s">
        <v>2</v>
      </c>
      <c r="D189" s="21">
        <f>D190</f>
        <v>1500000</v>
      </c>
      <c r="E189" s="21">
        <f t="shared" si="2"/>
        <v>651600</v>
      </c>
      <c r="F189" s="21">
        <f>F190</f>
        <v>2151600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6">
        <v>0.67557999999999996</v>
      </c>
      <c r="W189" s="5">
        <v>0</v>
      </c>
      <c r="X189" s="6">
        <v>0</v>
      </c>
      <c r="Y189" s="5">
        <v>0</v>
      </c>
      <c r="Z189" s="2"/>
    </row>
    <row r="190" spans="1:26" ht="66.75" customHeight="1" outlineLevel="5">
      <c r="A190" s="13" t="s">
        <v>112</v>
      </c>
      <c r="B190" s="20" t="s">
        <v>568</v>
      </c>
      <c r="C190" s="11" t="s">
        <v>15</v>
      </c>
      <c r="D190" s="21">
        <f>D191</f>
        <v>1500000</v>
      </c>
      <c r="E190" s="21">
        <f t="shared" si="2"/>
        <v>651600</v>
      </c>
      <c r="F190" s="21">
        <f>F191</f>
        <v>2151600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6">
        <v>0.67557999999999996</v>
      </c>
      <c r="W190" s="5">
        <v>0</v>
      </c>
      <c r="X190" s="6">
        <v>0</v>
      </c>
      <c r="Y190" s="5">
        <v>0</v>
      </c>
      <c r="Z190" s="2"/>
    </row>
    <row r="191" spans="1:26" ht="30" outlineLevel="6">
      <c r="A191" s="26" t="s">
        <v>113</v>
      </c>
      <c r="B191" s="27" t="s">
        <v>568</v>
      </c>
      <c r="C191" s="28" t="s">
        <v>16</v>
      </c>
      <c r="D191" s="25">
        <v>1500000</v>
      </c>
      <c r="E191" s="25">
        <f t="shared" si="2"/>
        <v>651600</v>
      </c>
      <c r="F191" s="25">
        <v>2151600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6">
        <v>0.67557999999999996</v>
      </c>
      <c r="W191" s="5">
        <v>0</v>
      </c>
      <c r="X191" s="6">
        <v>0</v>
      </c>
      <c r="Y191" s="5">
        <v>0</v>
      </c>
      <c r="Z191" s="2"/>
    </row>
    <row r="192" spans="1:26" ht="46.5" customHeight="1">
      <c r="A192" s="10" t="s">
        <v>179</v>
      </c>
      <c r="B192" s="18" t="s">
        <v>569</v>
      </c>
      <c r="C192" s="12" t="s">
        <v>2</v>
      </c>
      <c r="D192" s="19">
        <f>D193+D218</f>
        <v>6056879</v>
      </c>
      <c r="E192" s="19">
        <f t="shared" si="2"/>
        <v>0</v>
      </c>
      <c r="F192" s="19">
        <f>F193+F218</f>
        <v>6056879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6">
        <v>0.51286872309705334</v>
      </c>
      <c r="W192" s="5">
        <v>0</v>
      </c>
      <c r="X192" s="6">
        <v>0</v>
      </c>
      <c r="Y192" s="5">
        <v>0</v>
      </c>
      <c r="Z192" s="2"/>
    </row>
    <row r="193" spans="1:26" ht="45.75" customHeight="1" outlineLevel="1">
      <c r="A193" s="13" t="s">
        <v>180</v>
      </c>
      <c r="B193" s="20" t="s">
        <v>570</v>
      </c>
      <c r="C193" s="11" t="s">
        <v>2</v>
      </c>
      <c r="D193" s="21">
        <f>D194+D198+D202+D206+D210+D214</f>
        <v>700000</v>
      </c>
      <c r="E193" s="21">
        <f t="shared" si="2"/>
        <v>0</v>
      </c>
      <c r="F193" s="21">
        <f>F194+F198+F202+F206+F210+F214</f>
        <v>700000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6">
        <v>0</v>
      </c>
      <c r="W193" s="5">
        <v>0</v>
      </c>
      <c r="X193" s="6">
        <v>0</v>
      </c>
      <c r="Y193" s="5">
        <v>0</v>
      </c>
      <c r="Z193" s="2"/>
    </row>
    <row r="194" spans="1:26" ht="29.25" customHeight="1" outlineLevel="3">
      <c r="A194" s="13" t="s">
        <v>181</v>
      </c>
      <c r="B194" s="20" t="s">
        <v>571</v>
      </c>
      <c r="C194" s="11" t="s">
        <v>2</v>
      </c>
      <c r="D194" s="21">
        <f>D195</f>
        <v>400000</v>
      </c>
      <c r="E194" s="21">
        <f t="shared" si="2"/>
        <v>0</v>
      </c>
      <c r="F194" s="21">
        <f>F195</f>
        <v>400000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6">
        <v>0</v>
      </c>
      <c r="W194" s="5">
        <v>0</v>
      </c>
      <c r="X194" s="6">
        <v>0</v>
      </c>
      <c r="Y194" s="5">
        <v>0</v>
      </c>
      <c r="Z194" s="2"/>
    </row>
    <row r="195" spans="1:26" ht="30" outlineLevel="4">
      <c r="A195" s="13" t="s">
        <v>182</v>
      </c>
      <c r="B195" s="20" t="s">
        <v>572</v>
      </c>
      <c r="C195" s="11" t="s">
        <v>2</v>
      </c>
      <c r="D195" s="21">
        <f>D196</f>
        <v>400000</v>
      </c>
      <c r="E195" s="21">
        <f t="shared" si="2"/>
        <v>0</v>
      </c>
      <c r="F195" s="21">
        <f>F196</f>
        <v>400000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6">
        <v>0</v>
      </c>
      <c r="W195" s="5">
        <v>0</v>
      </c>
      <c r="X195" s="6">
        <v>0</v>
      </c>
      <c r="Y195" s="5">
        <v>0</v>
      </c>
      <c r="Z195" s="2"/>
    </row>
    <row r="196" spans="1:26" ht="34.5" customHeight="1" outlineLevel="5">
      <c r="A196" s="13" t="s">
        <v>59</v>
      </c>
      <c r="B196" s="20" t="s">
        <v>572</v>
      </c>
      <c r="C196" s="11" t="s">
        <v>3</v>
      </c>
      <c r="D196" s="21">
        <f>D197</f>
        <v>400000</v>
      </c>
      <c r="E196" s="21">
        <f t="shared" si="2"/>
        <v>0</v>
      </c>
      <c r="F196" s="21">
        <f>F197</f>
        <v>400000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6">
        <v>0</v>
      </c>
      <c r="W196" s="5">
        <v>0</v>
      </c>
      <c r="X196" s="6">
        <v>0</v>
      </c>
      <c r="Y196" s="5">
        <v>0</v>
      </c>
      <c r="Z196" s="2"/>
    </row>
    <row r="197" spans="1:26" ht="36.75" customHeight="1" outlineLevel="6">
      <c r="A197" s="13" t="s">
        <v>60</v>
      </c>
      <c r="B197" s="20" t="s">
        <v>572</v>
      </c>
      <c r="C197" s="11" t="s">
        <v>4</v>
      </c>
      <c r="D197" s="21">
        <v>400000</v>
      </c>
      <c r="E197" s="21">
        <f t="shared" si="2"/>
        <v>0</v>
      </c>
      <c r="F197" s="21">
        <v>400000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6">
        <v>0</v>
      </c>
      <c r="W197" s="5">
        <v>0</v>
      </c>
      <c r="X197" s="6">
        <v>0</v>
      </c>
      <c r="Y197" s="5">
        <v>0</v>
      </c>
      <c r="Z197" s="2"/>
    </row>
    <row r="198" spans="1:26" ht="20.25" customHeight="1" outlineLevel="3">
      <c r="A198" s="13" t="s">
        <v>183</v>
      </c>
      <c r="B198" s="20" t="s">
        <v>573</v>
      </c>
      <c r="C198" s="11" t="s">
        <v>2</v>
      </c>
      <c r="D198" s="21">
        <f>D199</f>
        <v>25000</v>
      </c>
      <c r="E198" s="21">
        <f t="shared" ref="E198:E263" si="3">F198-D198</f>
        <v>0</v>
      </c>
      <c r="F198" s="21">
        <f>F199</f>
        <v>25000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6">
        <v>0</v>
      </c>
      <c r="W198" s="5">
        <v>0</v>
      </c>
      <c r="X198" s="6">
        <v>0</v>
      </c>
      <c r="Y198" s="5">
        <v>0</v>
      </c>
      <c r="Z198" s="2"/>
    </row>
    <row r="199" spans="1:26" outlineLevel="4">
      <c r="A199" s="13" t="s">
        <v>184</v>
      </c>
      <c r="B199" s="20" t="s">
        <v>574</v>
      </c>
      <c r="C199" s="11" t="s">
        <v>2</v>
      </c>
      <c r="D199" s="21">
        <f>D200</f>
        <v>25000</v>
      </c>
      <c r="E199" s="21">
        <f t="shared" si="3"/>
        <v>0</v>
      </c>
      <c r="F199" s="21">
        <f>F200</f>
        <v>25000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6">
        <v>0</v>
      </c>
      <c r="W199" s="5">
        <v>0</v>
      </c>
      <c r="X199" s="6">
        <v>0</v>
      </c>
      <c r="Y199" s="5">
        <v>0</v>
      </c>
      <c r="Z199" s="2"/>
    </row>
    <row r="200" spans="1:26" ht="36" customHeight="1" outlineLevel="5">
      <c r="A200" s="13" t="s">
        <v>59</v>
      </c>
      <c r="B200" s="20" t="s">
        <v>574</v>
      </c>
      <c r="C200" s="11" t="s">
        <v>3</v>
      </c>
      <c r="D200" s="21">
        <f>D201</f>
        <v>25000</v>
      </c>
      <c r="E200" s="21">
        <f t="shared" si="3"/>
        <v>0</v>
      </c>
      <c r="F200" s="21">
        <f>F201</f>
        <v>25000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6">
        <v>0</v>
      </c>
      <c r="W200" s="5">
        <v>0</v>
      </c>
      <c r="X200" s="6">
        <v>0</v>
      </c>
      <c r="Y200" s="5">
        <v>0</v>
      </c>
      <c r="Z200" s="2"/>
    </row>
    <row r="201" spans="1:26" ht="32.25" customHeight="1" outlineLevel="6">
      <c r="A201" s="13" t="s">
        <v>60</v>
      </c>
      <c r="B201" s="20" t="s">
        <v>574</v>
      </c>
      <c r="C201" s="11" t="s">
        <v>4</v>
      </c>
      <c r="D201" s="21">
        <v>25000</v>
      </c>
      <c r="E201" s="21">
        <f t="shared" si="3"/>
        <v>0</v>
      </c>
      <c r="F201" s="21">
        <v>25000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6">
        <v>0</v>
      </c>
      <c r="W201" s="5">
        <v>0</v>
      </c>
      <c r="X201" s="6">
        <v>0</v>
      </c>
      <c r="Y201" s="5">
        <v>0</v>
      </c>
      <c r="Z201" s="2"/>
    </row>
    <row r="202" spans="1:26" ht="30" outlineLevel="3">
      <c r="A202" s="13" t="s">
        <v>185</v>
      </c>
      <c r="B202" s="20" t="s">
        <v>575</v>
      </c>
      <c r="C202" s="11" t="s">
        <v>2</v>
      </c>
      <c r="D202" s="21">
        <f>D203</f>
        <v>25000</v>
      </c>
      <c r="E202" s="21">
        <f t="shared" si="3"/>
        <v>0</v>
      </c>
      <c r="F202" s="21">
        <f>F203</f>
        <v>25000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6">
        <v>0</v>
      </c>
      <c r="W202" s="5">
        <v>0</v>
      </c>
      <c r="X202" s="6">
        <v>0</v>
      </c>
      <c r="Y202" s="5">
        <v>0</v>
      </c>
      <c r="Z202" s="2"/>
    </row>
    <row r="203" spans="1:26" outlineLevel="4">
      <c r="A203" s="13" t="s">
        <v>186</v>
      </c>
      <c r="B203" s="20" t="s">
        <v>576</v>
      </c>
      <c r="C203" s="11" t="s">
        <v>2</v>
      </c>
      <c r="D203" s="21">
        <f>D204</f>
        <v>25000</v>
      </c>
      <c r="E203" s="21">
        <f t="shared" si="3"/>
        <v>0</v>
      </c>
      <c r="F203" s="21">
        <f>F204</f>
        <v>25000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6">
        <v>0</v>
      </c>
      <c r="W203" s="5">
        <v>0</v>
      </c>
      <c r="X203" s="6">
        <v>0</v>
      </c>
      <c r="Y203" s="5">
        <v>0</v>
      </c>
      <c r="Z203" s="2"/>
    </row>
    <row r="204" spans="1:26" ht="30" outlineLevel="5">
      <c r="A204" s="13" t="s">
        <v>59</v>
      </c>
      <c r="B204" s="20" t="s">
        <v>576</v>
      </c>
      <c r="C204" s="11" t="s">
        <v>3</v>
      </c>
      <c r="D204" s="21">
        <f>D205</f>
        <v>25000</v>
      </c>
      <c r="E204" s="21">
        <f t="shared" si="3"/>
        <v>0</v>
      </c>
      <c r="F204" s="21">
        <f>F205</f>
        <v>25000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6">
        <v>0</v>
      </c>
      <c r="W204" s="5">
        <v>0</v>
      </c>
      <c r="X204" s="6">
        <v>0</v>
      </c>
      <c r="Y204" s="5">
        <v>0</v>
      </c>
      <c r="Z204" s="2"/>
    </row>
    <row r="205" spans="1:26" ht="30" outlineLevel="6">
      <c r="A205" s="13" t="s">
        <v>60</v>
      </c>
      <c r="B205" s="20" t="s">
        <v>576</v>
      </c>
      <c r="C205" s="11" t="s">
        <v>4</v>
      </c>
      <c r="D205" s="21">
        <v>25000</v>
      </c>
      <c r="E205" s="21">
        <f t="shared" si="3"/>
        <v>0</v>
      </c>
      <c r="F205" s="21">
        <v>25000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6">
        <v>0</v>
      </c>
      <c r="W205" s="5">
        <v>0</v>
      </c>
      <c r="X205" s="6">
        <v>0</v>
      </c>
      <c r="Y205" s="5">
        <v>0</v>
      </c>
      <c r="Z205" s="2"/>
    </row>
    <row r="206" spans="1:26" outlineLevel="3">
      <c r="A206" s="13" t="s">
        <v>187</v>
      </c>
      <c r="B206" s="20" t="s">
        <v>577</v>
      </c>
      <c r="C206" s="11" t="s">
        <v>2</v>
      </c>
      <c r="D206" s="21">
        <f>D207</f>
        <v>100000</v>
      </c>
      <c r="E206" s="21">
        <f t="shared" si="3"/>
        <v>0</v>
      </c>
      <c r="F206" s="21">
        <f>F207</f>
        <v>100000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6">
        <v>0</v>
      </c>
      <c r="W206" s="5">
        <v>0</v>
      </c>
      <c r="X206" s="6">
        <v>0</v>
      </c>
      <c r="Y206" s="5">
        <v>0</v>
      </c>
      <c r="Z206" s="2"/>
    </row>
    <row r="207" spans="1:26" outlineLevel="4">
      <c r="A207" s="13" t="s">
        <v>188</v>
      </c>
      <c r="B207" s="20" t="s">
        <v>578</v>
      </c>
      <c r="C207" s="11" t="s">
        <v>2</v>
      </c>
      <c r="D207" s="21">
        <f>D208</f>
        <v>100000</v>
      </c>
      <c r="E207" s="21">
        <f t="shared" si="3"/>
        <v>0</v>
      </c>
      <c r="F207" s="21">
        <f>F208</f>
        <v>100000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6">
        <v>0</v>
      </c>
      <c r="W207" s="5">
        <v>0</v>
      </c>
      <c r="X207" s="6">
        <v>0</v>
      </c>
      <c r="Y207" s="5">
        <v>0</v>
      </c>
      <c r="Z207" s="2"/>
    </row>
    <row r="208" spans="1:26" ht="38.25" customHeight="1" outlineLevel="5">
      <c r="A208" s="13" t="s">
        <v>59</v>
      </c>
      <c r="B208" s="20" t="s">
        <v>578</v>
      </c>
      <c r="C208" s="11" t="s">
        <v>3</v>
      </c>
      <c r="D208" s="21">
        <f>D209</f>
        <v>100000</v>
      </c>
      <c r="E208" s="21">
        <f t="shared" si="3"/>
        <v>0</v>
      </c>
      <c r="F208" s="21">
        <f>F209</f>
        <v>100000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6">
        <v>0</v>
      </c>
      <c r="W208" s="5">
        <v>0</v>
      </c>
      <c r="X208" s="6">
        <v>0</v>
      </c>
      <c r="Y208" s="5">
        <v>0</v>
      </c>
      <c r="Z208" s="2"/>
    </row>
    <row r="209" spans="1:26" ht="36" customHeight="1" outlineLevel="6">
      <c r="A209" s="13" t="s">
        <v>60</v>
      </c>
      <c r="B209" s="20" t="s">
        <v>578</v>
      </c>
      <c r="C209" s="11" t="s">
        <v>4</v>
      </c>
      <c r="D209" s="21">
        <v>100000</v>
      </c>
      <c r="E209" s="21">
        <f t="shared" si="3"/>
        <v>0</v>
      </c>
      <c r="F209" s="21">
        <v>100000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6">
        <v>0</v>
      </c>
      <c r="W209" s="5">
        <v>0</v>
      </c>
      <c r="X209" s="6">
        <v>0</v>
      </c>
      <c r="Y209" s="5">
        <v>0</v>
      </c>
      <c r="Z209" s="2"/>
    </row>
    <row r="210" spans="1:26" ht="24.75" customHeight="1" outlineLevel="3">
      <c r="A210" s="13" t="s">
        <v>189</v>
      </c>
      <c r="B210" s="20" t="s">
        <v>579</v>
      </c>
      <c r="C210" s="11" t="s">
        <v>2</v>
      </c>
      <c r="D210" s="21">
        <f>D211</f>
        <v>100000</v>
      </c>
      <c r="E210" s="21">
        <f t="shared" si="3"/>
        <v>0</v>
      </c>
      <c r="F210" s="21">
        <f>F211</f>
        <v>100000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6">
        <v>0</v>
      </c>
      <c r="W210" s="5">
        <v>0</v>
      </c>
      <c r="X210" s="6">
        <v>0</v>
      </c>
      <c r="Y210" s="5">
        <v>0</v>
      </c>
      <c r="Z210" s="2"/>
    </row>
    <row r="211" spans="1:26" outlineLevel="4">
      <c r="A211" s="13" t="s">
        <v>190</v>
      </c>
      <c r="B211" s="20" t="s">
        <v>580</v>
      </c>
      <c r="C211" s="11" t="s">
        <v>2</v>
      </c>
      <c r="D211" s="21">
        <f>D212</f>
        <v>100000</v>
      </c>
      <c r="E211" s="21">
        <f t="shared" si="3"/>
        <v>0</v>
      </c>
      <c r="F211" s="21">
        <f>F212</f>
        <v>100000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6">
        <v>0</v>
      </c>
      <c r="W211" s="5">
        <v>0</v>
      </c>
      <c r="X211" s="6">
        <v>0</v>
      </c>
      <c r="Y211" s="5">
        <v>0</v>
      </c>
      <c r="Z211" s="2"/>
    </row>
    <row r="212" spans="1:26" ht="34.5" customHeight="1" outlineLevel="5">
      <c r="A212" s="13" t="s">
        <v>59</v>
      </c>
      <c r="B212" s="20" t="s">
        <v>580</v>
      </c>
      <c r="C212" s="11" t="s">
        <v>3</v>
      </c>
      <c r="D212" s="21">
        <f>D213</f>
        <v>100000</v>
      </c>
      <c r="E212" s="21">
        <f t="shared" si="3"/>
        <v>0</v>
      </c>
      <c r="F212" s="21">
        <f>F213</f>
        <v>100000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6">
        <v>0</v>
      </c>
      <c r="W212" s="5">
        <v>0</v>
      </c>
      <c r="X212" s="6">
        <v>0</v>
      </c>
      <c r="Y212" s="5">
        <v>0</v>
      </c>
      <c r="Z212" s="2"/>
    </row>
    <row r="213" spans="1:26" ht="39.75" customHeight="1" outlineLevel="6">
      <c r="A213" s="13" t="s">
        <v>60</v>
      </c>
      <c r="B213" s="20" t="s">
        <v>580</v>
      </c>
      <c r="C213" s="11" t="s">
        <v>4</v>
      </c>
      <c r="D213" s="21">
        <v>100000</v>
      </c>
      <c r="E213" s="21">
        <f t="shared" si="3"/>
        <v>0</v>
      </c>
      <c r="F213" s="21">
        <v>100000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6">
        <v>0</v>
      </c>
      <c r="W213" s="5">
        <v>0</v>
      </c>
      <c r="X213" s="6">
        <v>0</v>
      </c>
      <c r="Y213" s="5">
        <v>0</v>
      </c>
      <c r="Z213" s="2"/>
    </row>
    <row r="214" spans="1:26" ht="23.25" customHeight="1" outlineLevel="3">
      <c r="A214" s="13" t="s">
        <v>191</v>
      </c>
      <c r="B214" s="20" t="s">
        <v>581</v>
      </c>
      <c r="C214" s="11" t="s">
        <v>2</v>
      </c>
      <c r="D214" s="21">
        <f>D215</f>
        <v>50000</v>
      </c>
      <c r="E214" s="21">
        <f t="shared" si="3"/>
        <v>0</v>
      </c>
      <c r="F214" s="21">
        <f>F215</f>
        <v>50000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6">
        <v>0</v>
      </c>
      <c r="W214" s="5">
        <v>0</v>
      </c>
      <c r="X214" s="6">
        <v>0</v>
      </c>
      <c r="Y214" s="5">
        <v>0</v>
      </c>
      <c r="Z214" s="2"/>
    </row>
    <row r="215" spans="1:26" outlineLevel="4">
      <c r="A215" s="13" t="s">
        <v>192</v>
      </c>
      <c r="B215" s="20" t="s">
        <v>582</v>
      </c>
      <c r="C215" s="11" t="s">
        <v>2</v>
      </c>
      <c r="D215" s="21">
        <f>D216</f>
        <v>50000</v>
      </c>
      <c r="E215" s="21">
        <f t="shared" si="3"/>
        <v>0</v>
      </c>
      <c r="F215" s="21">
        <f>F216</f>
        <v>50000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6">
        <v>0</v>
      </c>
      <c r="W215" s="5">
        <v>0</v>
      </c>
      <c r="X215" s="6">
        <v>0</v>
      </c>
      <c r="Y215" s="5">
        <v>0</v>
      </c>
      <c r="Z215" s="2"/>
    </row>
    <row r="216" spans="1:26" ht="30" outlineLevel="5">
      <c r="A216" s="13" t="s">
        <v>59</v>
      </c>
      <c r="B216" s="20" t="s">
        <v>582</v>
      </c>
      <c r="C216" s="11" t="s">
        <v>3</v>
      </c>
      <c r="D216" s="21">
        <f>D217</f>
        <v>50000</v>
      </c>
      <c r="E216" s="21">
        <f t="shared" si="3"/>
        <v>0</v>
      </c>
      <c r="F216" s="21">
        <f>F217</f>
        <v>50000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6">
        <v>0</v>
      </c>
      <c r="W216" s="5">
        <v>0</v>
      </c>
      <c r="X216" s="6">
        <v>0</v>
      </c>
      <c r="Y216" s="5">
        <v>0</v>
      </c>
      <c r="Z216" s="2"/>
    </row>
    <row r="217" spans="1:26" ht="30" outlineLevel="6">
      <c r="A217" s="13" t="s">
        <v>60</v>
      </c>
      <c r="B217" s="20" t="s">
        <v>582</v>
      </c>
      <c r="C217" s="11" t="s">
        <v>4</v>
      </c>
      <c r="D217" s="21">
        <v>50000</v>
      </c>
      <c r="E217" s="21">
        <f t="shared" si="3"/>
        <v>0</v>
      </c>
      <c r="F217" s="21">
        <v>50000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6">
        <v>0</v>
      </c>
      <c r="W217" s="5">
        <v>0</v>
      </c>
      <c r="X217" s="6">
        <v>0</v>
      </c>
      <c r="Y217" s="5">
        <v>0</v>
      </c>
      <c r="Z217" s="2"/>
    </row>
    <row r="218" spans="1:26" ht="37.5" customHeight="1" outlineLevel="1">
      <c r="A218" s="13" t="s">
        <v>193</v>
      </c>
      <c r="B218" s="20" t="s">
        <v>583</v>
      </c>
      <c r="C218" s="11" t="s">
        <v>2</v>
      </c>
      <c r="D218" s="21">
        <f>D219</f>
        <v>5356879</v>
      </c>
      <c r="E218" s="21">
        <f t="shared" si="3"/>
        <v>0</v>
      </c>
      <c r="F218" s="21">
        <f>F219</f>
        <v>5356879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6">
        <v>0.58178675859113982</v>
      </c>
      <c r="W218" s="5">
        <v>0</v>
      </c>
      <c r="X218" s="6">
        <v>0</v>
      </c>
      <c r="Y218" s="5">
        <v>0</v>
      </c>
      <c r="Z218" s="2"/>
    </row>
    <row r="219" spans="1:26" ht="24" customHeight="1" outlineLevel="3">
      <c r="A219" s="13" t="s">
        <v>194</v>
      </c>
      <c r="B219" s="20" t="s">
        <v>584</v>
      </c>
      <c r="C219" s="11" t="s">
        <v>2</v>
      </c>
      <c r="D219" s="21">
        <f>D220</f>
        <v>5356879</v>
      </c>
      <c r="E219" s="21">
        <f t="shared" si="3"/>
        <v>0</v>
      </c>
      <c r="F219" s="21">
        <f>F220</f>
        <v>5356879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6">
        <v>0.58178675859113982</v>
      </c>
      <c r="W219" s="5">
        <v>0</v>
      </c>
      <c r="X219" s="6">
        <v>0</v>
      </c>
      <c r="Y219" s="5">
        <v>0</v>
      </c>
      <c r="Z219" s="2"/>
    </row>
    <row r="220" spans="1:26" ht="30" outlineLevel="4">
      <c r="A220" s="13" t="s">
        <v>195</v>
      </c>
      <c r="B220" s="20" t="s">
        <v>585</v>
      </c>
      <c r="C220" s="11" t="s">
        <v>2</v>
      </c>
      <c r="D220" s="21">
        <f>D221+D224</f>
        <v>5356879</v>
      </c>
      <c r="E220" s="21">
        <f t="shared" si="3"/>
        <v>0</v>
      </c>
      <c r="F220" s="21">
        <f>F221+F224+F225</f>
        <v>5356879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6">
        <v>0.58178675859113982</v>
      </c>
      <c r="W220" s="5">
        <v>0</v>
      </c>
      <c r="X220" s="6">
        <v>0</v>
      </c>
      <c r="Y220" s="5">
        <v>0</v>
      </c>
      <c r="Z220" s="2"/>
    </row>
    <row r="221" spans="1:26" ht="66.75" customHeight="1" outlineLevel="5">
      <c r="A221" s="13" t="s">
        <v>110</v>
      </c>
      <c r="B221" s="20" t="s">
        <v>585</v>
      </c>
      <c r="C221" s="11" t="s">
        <v>15</v>
      </c>
      <c r="D221" s="21">
        <f>D222</f>
        <v>3866879</v>
      </c>
      <c r="E221" s="21">
        <f t="shared" si="3"/>
        <v>-500</v>
      </c>
      <c r="F221" s="21">
        <f>F222</f>
        <v>3866379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6">
        <v>0.6084577587032064</v>
      </c>
      <c r="W221" s="5">
        <v>0</v>
      </c>
      <c r="X221" s="6">
        <v>0</v>
      </c>
      <c r="Y221" s="5">
        <v>0</v>
      </c>
      <c r="Z221" s="2"/>
    </row>
    <row r="222" spans="1:26" ht="22.5" customHeight="1" outlineLevel="6">
      <c r="A222" s="13" t="s">
        <v>167</v>
      </c>
      <c r="B222" s="20" t="s">
        <v>585</v>
      </c>
      <c r="C222" s="11" t="s">
        <v>17</v>
      </c>
      <c r="D222" s="25">
        <v>3866879</v>
      </c>
      <c r="E222" s="25">
        <f t="shared" si="3"/>
        <v>-500</v>
      </c>
      <c r="F222" s="25">
        <v>3866379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6">
        <v>0.6084577587032064</v>
      </c>
      <c r="W222" s="5">
        <v>0</v>
      </c>
      <c r="X222" s="6">
        <v>0</v>
      </c>
      <c r="Y222" s="5">
        <v>0</v>
      </c>
      <c r="Z222" s="2"/>
    </row>
    <row r="223" spans="1:26" ht="37.5" customHeight="1" outlineLevel="5">
      <c r="A223" s="13" t="s">
        <v>59</v>
      </c>
      <c r="B223" s="20" t="s">
        <v>585</v>
      </c>
      <c r="C223" s="11" t="s">
        <v>3</v>
      </c>
      <c r="D223" s="21">
        <f>D224</f>
        <v>1490000</v>
      </c>
      <c r="E223" s="21">
        <f t="shared" si="3"/>
        <v>0</v>
      </c>
      <c r="F223" s="21">
        <f>F224</f>
        <v>1490000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6">
        <v>0.51521300671140935</v>
      </c>
      <c r="W223" s="5">
        <v>0</v>
      </c>
      <c r="X223" s="6">
        <v>0</v>
      </c>
      <c r="Y223" s="5">
        <v>0</v>
      </c>
      <c r="Z223" s="2"/>
    </row>
    <row r="224" spans="1:26" ht="30" outlineLevel="6">
      <c r="A224" s="13" t="s">
        <v>60</v>
      </c>
      <c r="B224" s="20" t="s">
        <v>585</v>
      </c>
      <c r="C224" s="11" t="s">
        <v>4</v>
      </c>
      <c r="D224" s="21">
        <v>1490000</v>
      </c>
      <c r="E224" s="21">
        <f t="shared" si="3"/>
        <v>0</v>
      </c>
      <c r="F224" s="21">
        <v>1490000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6">
        <v>0.51521300671140935</v>
      </c>
      <c r="W224" s="5">
        <v>0</v>
      </c>
      <c r="X224" s="6">
        <v>0</v>
      </c>
      <c r="Y224" s="5">
        <v>0</v>
      </c>
      <c r="Z224" s="2"/>
    </row>
    <row r="225" spans="1:26" outlineLevel="6">
      <c r="A225" s="13" t="s">
        <v>81</v>
      </c>
      <c r="B225" s="20" t="s">
        <v>585</v>
      </c>
      <c r="C225" s="11">
        <v>800</v>
      </c>
      <c r="D225" s="21">
        <v>0</v>
      </c>
      <c r="E225" s="21">
        <f t="shared" si="3"/>
        <v>500</v>
      </c>
      <c r="F225" s="21">
        <f>F226</f>
        <v>500</v>
      </c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6"/>
      <c r="W225" s="5"/>
      <c r="X225" s="6"/>
      <c r="Y225" s="5"/>
      <c r="Z225" s="2"/>
    </row>
    <row r="226" spans="1:26" outlineLevel="6">
      <c r="A226" s="13" t="s">
        <v>163</v>
      </c>
      <c r="B226" s="20" t="s">
        <v>585</v>
      </c>
      <c r="C226" s="11">
        <v>850</v>
      </c>
      <c r="D226" s="21">
        <v>0</v>
      </c>
      <c r="E226" s="21">
        <f t="shared" si="3"/>
        <v>500</v>
      </c>
      <c r="F226" s="21">
        <v>500</v>
      </c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6"/>
      <c r="W226" s="5"/>
      <c r="X226" s="6"/>
      <c r="Y226" s="5"/>
      <c r="Z226" s="2"/>
    </row>
    <row r="227" spans="1:26" ht="31.5" customHeight="1">
      <c r="A227" s="10" t="s">
        <v>196</v>
      </c>
      <c r="B227" s="18" t="s">
        <v>586</v>
      </c>
      <c r="C227" s="12" t="s">
        <v>2</v>
      </c>
      <c r="D227" s="19">
        <f>D229+D245+D249+D346+D362+D369+D373+D381+D385+D390+D397+D404</f>
        <v>157806674.99000001</v>
      </c>
      <c r="E227" s="19">
        <f t="shared" si="3"/>
        <v>478640</v>
      </c>
      <c r="F227" s="19">
        <f>F229+F245+F249+F346+F362+F369+F373+F381+F385+F390+F397+F404</f>
        <v>158285314.99000001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6">
        <v>0.53141666756409189</v>
      </c>
      <c r="W227" s="5">
        <v>0</v>
      </c>
      <c r="X227" s="6">
        <v>0</v>
      </c>
      <c r="Y227" s="5">
        <v>0</v>
      </c>
      <c r="Z227" s="2"/>
    </row>
    <row r="228" spans="1:26" ht="30" hidden="1" outlineLevel="2">
      <c r="A228" s="13" t="s">
        <v>196</v>
      </c>
      <c r="B228" s="20" t="s">
        <v>18</v>
      </c>
      <c r="C228" s="11" t="s">
        <v>2</v>
      </c>
      <c r="D228" s="21">
        <v>113897607.58</v>
      </c>
      <c r="E228" s="21">
        <f t="shared" si="3"/>
        <v>0</v>
      </c>
      <c r="F228" s="21">
        <v>113897607.58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6">
        <v>0.55206962074101895</v>
      </c>
      <c r="W228" s="5">
        <v>0</v>
      </c>
      <c r="X228" s="6">
        <v>0</v>
      </c>
      <c r="Y228" s="5">
        <v>0</v>
      </c>
      <c r="Z228" s="2"/>
    </row>
    <row r="229" spans="1:26" ht="25.5" customHeight="1" outlineLevel="3">
      <c r="A229" s="13" t="s">
        <v>197</v>
      </c>
      <c r="B229" s="20" t="s">
        <v>587</v>
      </c>
      <c r="C229" s="11" t="s">
        <v>2</v>
      </c>
      <c r="D229" s="21">
        <f>D230+D237</f>
        <v>40444967.659999996</v>
      </c>
      <c r="E229" s="21">
        <f t="shared" si="3"/>
        <v>193032.16000000387</v>
      </c>
      <c r="F229" s="21">
        <f>F230+F237</f>
        <v>40637999.82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6">
        <v>0.54709287778154125</v>
      </c>
      <c r="W229" s="5">
        <v>0</v>
      </c>
      <c r="X229" s="6">
        <v>0</v>
      </c>
      <c r="Y229" s="5">
        <v>0</v>
      </c>
      <c r="Z229" s="2"/>
    </row>
    <row r="230" spans="1:26" ht="21" customHeight="1" outlineLevel="4">
      <c r="A230" s="13" t="s">
        <v>198</v>
      </c>
      <c r="B230" s="20" t="s">
        <v>588</v>
      </c>
      <c r="C230" s="11" t="s">
        <v>2</v>
      </c>
      <c r="D230" s="21">
        <f>D231+D233+D235</f>
        <v>39844967.659999996</v>
      </c>
      <c r="E230" s="21">
        <f t="shared" si="3"/>
        <v>344292.8200000003</v>
      </c>
      <c r="F230" s="21">
        <f>F231+F233+F235</f>
        <v>40189260.479999997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6">
        <v>0.55283845949411059</v>
      </c>
      <c r="W230" s="5">
        <v>0</v>
      </c>
      <c r="X230" s="6">
        <v>0</v>
      </c>
      <c r="Y230" s="5">
        <v>0</v>
      </c>
      <c r="Z230" s="2"/>
    </row>
    <row r="231" spans="1:26" ht="63" customHeight="1" outlineLevel="5">
      <c r="A231" s="13" t="s">
        <v>112</v>
      </c>
      <c r="B231" s="20" t="s">
        <v>588</v>
      </c>
      <c r="C231" s="11" t="s">
        <v>15</v>
      </c>
      <c r="D231" s="21">
        <f>D232</f>
        <v>36769879.68</v>
      </c>
      <c r="E231" s="21">
        <f t="shared" si="3"/>
        <v>245444.5</v>
      </c>
      <c r="F231" s="21">
        <f>F232</f>
        <v>37015324.18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6">
        <v>0.56555861620921133</v>
      </c>
      <c r="W231" s="5">
        <v>0</v>
      </c>
      <c r="X231" s="6">
        <v>0</v>
      </c>
      <c r="Y231" s="5">
        <v>0</v>
      </c>
      <c r="Z231" s="2"/>
    </row>
    <row r="232" spans="1:26" outlineLevel="6">
      <c r="A232" s="13" t="s">
        <v>167</v>
      </c>
      <c r="B232" s="20" t="s">
        <v>588</v>
      </c>
      <c r="C232" s="11" t="s">
        <v>17</v>
      </c>
      <c r="D232" s="21">
        <v>36769879.68</v>
      </c>
      <c r="E232" s="21">
        <f t="shared" si="3"/>
        <v>245444.5</v>
      </c>
      <c r="F232" s="21">
        <v>37015324.18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6">
        <v>0.56555861620921133</v>
      </c>
      <c r="W232" s="5">
        <v>0</v>
      </c>
      <c r="X232" s="6">
        <v>0</v>
      </c>
      <c r="Y232" s="5">
        <v>0</v>
      </c>
      <c r="Z232" s="2"/>
    </row>
    <row r="233" spans="1:26" ht="35.25" customHeight="1" outlineLevel="5">
      <c r="A233" s="13" t="s">
        <v>59</v>
      </c>
      <c r="B233" s="20" t="s">
        <v>588</v>
      </c>
      <c r="C233" s="11" t="s">
        <v>3</v>
      </c>
      <c r="D233" s="21">
        <f>D234</f>
        <v>3071087.98</v>
      </c>
      <c r="E233" s="21">
        <f t="shared" si="3"/>
        <v>98848.319999999832</v>
      </c>
      <c r="F233" s="21">
        <f>F234</f>
        <v>3169936.3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6">
        <v>0.37169976968271617</v>
      </c>
      <c r="W233" s="5">
        <v>0</v>
      </c>
      <c r="X233" s="6">
        <v>0</v>
      </c>
      <c r="Y233" s="5">
        <v>0</v>
      </c>
      <c r="Z233" s="2"/>
    </row>
    <row r="234" spans="1:26" ht="30" outlineLevel="6">
      <c r="A234" s="13" t="s">
        <v>60</v>
      </c>
      <c r="B234" s="20" t="s">
        <v>588</v>
      </c>
      <c r="C234" s="11" t="s">
        <v>4</v>
      </c>
      <c r="D234" s="25">
        <v>3071087.98</v>
      </c>
      <c r="E234" s="25">
        <f t="shared" si="3"/>
        <v>98848.319999999832</v>
      </c>
      <c r="F234" s="25">
        <v>3169936.3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6">
        <v>0.37169976968271617</v>
      </c>
      <c r="W234" s="5">
        <v>0</v>
      </c>
      <c r="X234" s="6">
        <v>0</v>
      </c>
      <c r="Y234" s="5">
        <v>0</v>
      </c>
      <c r="Z234" s="2"/>
    </row>
    <row r="235" spans="1:26" outlineLevel="5">
      <c r="A235" s="13" t="s">
        <v>81</v>
      </c>
      <c r="B235" s="20" t="s">
        <v>588</v>
      </c>
      <c r="C235" s="11" t="s">
        <v>12</v>
      </c>
      <c r="D235" s="21">
        <f>D236</f>
        <v>4000</v>
      </c>
      <c r="E235" s="21">
        <f t="shared" si="3"/>
        <v>0</v>
      </c>
      <c r="F235" s="21">
        <f>F236</f>
        <v>4000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6">
        <v>5.4057500000000001E-2</v>
      </c>
      <c r="W235" s="5">
        <v>0</v>
      </c>
      <c r="X235" s="6">
        <v>0</v>
      </c>
      <c r="Y235" s="5">
        <v>0</v>
      </c>
      <c r="Z235" s="2"/>
    </row>
    <row r="236" spans="1:26" outlineLevel="6">
      <c r="A236" s="13" t="s">
        <v>82</v>
      </c>
      <c r="B236" s="20" t="s">
        <v>588</v>
      </c>
      <c r="C236" s="11" t="s">
        <v>13</v>
      </c>
      <c r="D236" s="21">
        <v>4000</v>
      </c>
      <c r="E236" s="21">
        <f t="shared" si="3"/>
        <v>0</v>
      </c>
      <c r="F236" s="21">
        <v>4000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6">
        <v>5.4057500000000001E-2</v>
      </c>
      <c r="W236" s="5">
        <v>0</v>
      </c>
      <c r="X236" s="6">
        <v>0</v>
      </c>
      <c r="Y236" s="5">
        <v>0</v>
      </c>
      <c r="Z236" s="2"/>
    </row>
    <row r="237" spans="1:26" ht="30" outlineLevel="4">
      <c r="A237" s="13" t="s">
        <v>199</v>
      </c>
      <c r="B237" s="20" t="s">
        <v>589</v>
      </c>
      <c r="C237" s="11" t="s">
        <v>2</v>
      </c>
      <c r="D237" s="21">
        <f>D238+D240</f>
        <v>600000</v>
      </c>
      <c r="E237" s="21">
        <f t="shared" si="3"/>
        <v>-151260.65999999997</v>
      </c>
      <c r="F237" s="21">
        <f>F238+F240</f>
        <v>448739.34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6">
        <v>0.17032666666666665</v>
      </c>
      <c r="W237" s="5">
        <v>0</v>
      </c>
      <c r="X237" s="6">
        <v>0</v>
      </c>
      <c r="Y237" s="5">
        <v>0</v>
      </c>
      <c r="Z237" s="2"/>
    </row>
    <row r="238" spans="1:26" ht="68.25" customHeight="1" outlineLevel="5">
      <c r="A238" s="13" t="s">
        <v>112</v>
      </c>
      <c r="B238" s="20" t="s">
        <v>589</v>
      </c>
      <c r="C238" s="11" t="s">
        <v>15</v>
      </c>
      <c r="D238" s="21">
        <f>D239</f>
        <v>15000</v>
      </c>
      <c r="E238" s="21">
        <f t="shared" si="3"/>
        <v>0</v>
      </c>
      <c r="F238" s="21">
        <f>F239</f>
        <v>15000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6">
        <v>0</v>
      </c>
      <c r="W238" s="5">
        <v>0</v>
      </c>
      <c r="X238" s="6">
        <v>0</v>
      </c>
      <c r="Y238" s="5">
        <v>0</v>
      </c>
      <c r="Z238" s="2"/>
    </row>
    <row r="239" spans="1:26" outlineLevel="6">
      <c r="A239" s="13" t="s">
        <v>167</v>
      </c>
      <c r="B239" s="20" t="s">
        <v>589</v>
      </c>
      <c r="C239" s="11" t="s">
        <v>17</v>
      </c>
      <c r="D239" s="21">
        <v>15000</v>
      </c>
      <c r="E239" s="21">
        <f t="shared" si="3"/>
        <v>0</v>
      </c>
      <c r="F239" s="21">
        <v>15000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6">
        <v>0</v>
      </c>
      <c r="W239" s="5">
        <v>0</v>
      </c>
      <c r="X239" s="6">
        <v>0</v>
      </c>
      <c r="Y239" s="5">
        <v>0</v>
      </c>
      <c r="Z239" s="2"/>
    </row>
    <row r="240" spans="1:26" ht="39" customHeight="1" outlineLevel="5">
      <c r="A240" s="13" t="s">
        <v>59</v>
      </c>
      <c r="B240" s="20" t="s">
        <v>589</v>
      </c>
      <c r="C240" s="11" t="s">
        <v>3</v>
      </c>
      <c r="D240" s="21">
        <f>D241</f>
        <v>585000</v>
      </c>
      <c r="E240" s="21">
        <f t="shared" si="3"/>
        <v>-151260.65999999997</v>
      </c>
      <c r="F240" s="21">
        <f>F241</f>
        <v>433739.34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6">
        <v>0.17469401709401711</v>
      </c>
      <c r="W240" s="5">
        <v>0</v>
      </c>
      <c r="X240" s="6">
        <v>0</v>
      </c>
      <c r="Y240" s="5">
        <v>0</v>
      </c>
      <c r="Z240" s="2"/>
    </row>
    <row r="241" spans="1:26" ht="36.75" customHeight="1" outlineLevel="6">
      <c r="A241" s="13" t="s">
        <v>60</v>
      </c>
      <c r="B241" s="20" t="s">
        <v>589</v>
      </c>
      <c r="C241" s="11" t="s">
        <v>4</v>
      </c>
      <c r="D241" s="21">
        <v>585000</v>
      </c>
      <c r="E241" s="21">
        <f t="shared" si="3"/>
        <v>-151260.65999999997</v>
      </c>
      <c r="F241" s="21">
        <v>433739.34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6">
        <v>0.17469401709401711</v>
      </c>
      <c r="W241" s="5">
        <v>0</v>
      </c>
      <c r="X241" s="6">
        <v>0</v>
      </c>
      <c r="Y241" s="5">
        <v>0</v>
      </c>
      <c r="Z241" s="2"/>
    </row>
    <row r="242" spans="1:26" ht="38.25" hidden="1" customHeight="1" outlineLevel="4">
      <c r="A242" s="13" t="s">
        <v>200</v>
      </c>
      <c r="B242" s="20" t="s">
        <v>19</v>
      </c>
      <c r="C242" s="11" t="s">
        <v>2</v>
      </c>
      <c r="D242" s="21">
        <v>0</v>
      </c>
      <c r="E242" s="21">
        <f t="shared" si="3"/>
        <v>0</v>
      </c>
      <c r="F242" s="21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6">
        <v>0</v>
      </c>
      <c r="W242" s="5">
        <v>0</v>
      </c>
      <c r="X242" s="6">
        <v>0</v>
      </c>
      <c r="Y242" s="5">
        <v>0</v>
      </c>
      <c r="Z242" s="2"/>
    </row>
    <row r="243" spans="1:26" ht="30" hidden="1" outlineLevel="5">
      <c r="A243" s="13" t="s">
        <v>59</v>
      </c>
      <c r="B243" s="20" t="s">
        <v>19</v>
      </c>
      <c r="C243" s="11" t="s">
        <v>3</v>
      </c>
      <c r="D243" s="21">
        <v>0</v>
      </c>
      <c r="E243" s="21">
        <f t="shared" si="3"/>
        <v>0</v>
      </c>
      <c r="F243" s="21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6">
        <v>0</v>
      </c>
      <c r="W243" s="5">
        <v>0</v>
      </c>
      <c r="X243" s="6">
        <v>0</v>
      </c>
      <c r="Y243" s="5">
        <v>0</v>
      </c>
      <c r="Z243" s="2"/>
    </row>
    <row r="244" spans="1:26" ht="30" hidden="1" outlineLevel="6">
      <c r="A244" s="13" t="s">
        <v>60</v>
      </c>
      <c r="B244" s="20" t="s">
        <v>19</v>
      </c>
      <c r="C244" s="11" t="s">
        <v>4</v>
      </c>
      <c r="D244" s="21">
        <v>0</v>
      </c>
      <c r="E244" s="21">
        <f t="shared" si="3"/>
        <v>0</v>
      </c>
      <c r="F244" s="21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6">
        <v>0</v>
      </c>
      <c r="W244" s="5">
        <v>0</v>
      </c>
      <c r="X244" s="6">
        <v>0</v>
      </c>
      <c r="Y244" s="5">
        <v>0</v>
      </c>
      <c r="Z244" s="2"/>
    </row>
    <row r="245" spans="1:26" ht="30" outlineLevel="3" collapsed="1">
      <c r="A245" s="13" t="s">
        <v>201</v>
      </c>
      <c r="B245" s="20" t="s">
        <v>590</v>
      </c>
      <c r="C245" s="11" t="s">
        <v>2</v>
      </c>
      <c r="D245" s="21">
        <f>D246</f>
        <v>50000</v>
      </c>
      <c r="E245" s="21">
        <f t="shared" si="3"/>
        <v>0</v>
      </c>
      <c r="F245" s="21">
        <f>F246</f>
        <v>50000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6">
        <v>0.3</v>
      </c>
      <c r="W245" s="5">
        <v>0</v>
      </c>
      <c r="X245" s="6">
        <v>0</v>
      </c>
      <c r="Y245" s="5">
        <v>0</v>
      </c>
      <c r="Z245" s="2"/>
    </row>
    <row r="246" spans="1:26" outlineLevel="4">
      <c r="A246" s="13" t="s">
        <v>202</v>
      </c>
      <c r="B246" s="20" t="s">
        <v>591</v>
      </c>
      <c r="C246" s="11" t="s">
        <v>2</v>
      </c>
      <c r="D246" s="21">
        <f>D247</f>
        <v>50000</v>
      </c>
      <c r="E246" s="21">
        <f t="shared" si="3"/>
        <v>0</v>
      </c>
      <c r="F246" s="21">
        <f>F247</f>
        <v>50000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6">
        <v>0.3</v>
      </c>
      <c r="W246" s="5">
        <v>0</v>
      </c>
      <c r="X246" s="6">
        <v>0</v>
      </c>
      <c r="Y246" s="5">
        <v>0</v>
      </c>
      <c r="Z246" s="2"/>
    </row>
    <row r="247" spans="1:26" ht="35.25" customHeight="1" outlineLevel="5">
      <c r="A247" s="13" t="s">
        <v>59</v>
      </c>
      <c r="B247" s="20" t="s">
        <v>591</v>
      </c>
      <c r="C247" s="11" t="s">
        <v>3</v>
      </c>
      <c r="D247" s="21">
        <f>D248</f>
        <v>50000</v>
      </c>
      <c r="E247" s="21">
        <f t="shared" si="3"/>
        <v>0</v>
      </c>
      <c r="F247" s="21">
        <f>F248</f>
        <v>50000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6">
        <v>0.3</v>
      </c>
      <c r="W247" s="5">
        <v>0</v>
      </c>
      <c r="X247" s="6">
        <v>0</v>
      </c>
      <c r="Y247" s="5">
        <v>0</v>
      </c>
      <c r="Z247" s="2"/>
    </row>
    <row r="248" spans="1:26" ht="35.25" customHeight="1" outlineLevel="6">
      <c r="A248" s="13" t="s">
        <v>60</v>
      </c>
      <c r="B248" s="20" t="s">
        <v>591</v>
      </c>
      <c r="C248" s="11" t="s">
        <v>4</v>
      </c>
      <c r="D248" s="21">
        <v>50000</v>
      </c>
      <c r="E248" s="21">
        <f t="shared" si="3"/>
        <v>0</v>
      </c>
      <c r="F248" s="21">
        <v>50000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6">
        <v>0.3</v>
      </c>
      <c r="W248" s="5">
        <v>0</v>
      </c>
      <c r="X248" s="6">
        <v>0</v>
      </c>
      <c r="Y248" s="5">
        <v>0</v>
      </c>
      <c r="Z248" s="2"/>
    </row>
    <row r="249" spans="1:26" ht="39" customHeight="1" outlineLevel="3">
      <c r="A249" s="13" t="s">
        <v>203</v>
      </c>
      <c r="B249" s="20" t="s">
        <v>592</v>
      </c>
      <c r="C249" s="11" t="s">
        <v>2</v>
      </c>
      <c r="D249" s="21">
        <f>D250+D257+D262+D267+D274+D277+D280+D285+D288+D291+D294+D301+D308+D315+D322+D329+D332+D337+D340+D343</f>
        <v>41571218.700000003</v>
      </c>
      <c r="E249" s="21">
        <f t="shared" si="3"/>
        <v>868652.1400000006</v>
      </c>
      <c r="F249" s="21">
        <f>F250+F257+F262+F267+F274+F277+F280+F285+F288+F291+F294+F301+F308+F315+F322+F329+F332+F337+F340+F343</f>
        <v>42439870.840000004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6">
        <v>0.53731445332874017</v>
      </c>
      <c r="W249" s="5">
        <v>0</v>
      </c>
      <c r="X249" s="6">
        <v>0</v>
      </c>
      <c r="Y249" s="5">
        <v>0</v>
      </c>
      <c r="Z249" s="2"/>
    </row>
    <row r="250" spans="1:26" ht="20.25" customHeight="1" outlineLevel="4">
      <c r="A250" s="13" t="s">
        <v>204</v>
      </c>
      <c r="B250" s="20" t="s">
        <v>593</v>
      </c>
      <c r="C250" s="11" t="s">
        <v>2</v>
      </c>
      <c r="D250" s="21">
        <f>D251+D253+D255</f>
        <v>16995690.18</v>
      </c>
      <c r="E250" s="21">
        <f t="shared" si="3"/>
        <v>530489.76999999955</v>
      </c>
      <c r="F250" s="21">
        <f>F251+F253+F255</f>
        <v>17526179.949999999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6">
        <v>0.55550994693408795</v>
      </c>
      <c r="W250" s="5">
        <v>0</v>
      </c>
      <c r="X250" s="6">
        <v>0</v>
      </c>
      <c r="Y250" s="5">
        <v>0</v>
      </c>
      <c r="Z250" s="2"/>
    </row>
    <row r="251" spans="1:26" ht="61.5" customHeight="1" outlineLevel="5">
      <c r="A251" s="13" t="s">
        <v>110</v>
      </c>
      <c r="B251" s="20" t="s">
        <v>593</v>
      </c>
      <c r="C251" s="11" t="s">
        <v>15</v>
      </c>
      <c r="D251" s="21">
        <v>15059442.380000001</v>
      </c>
      <c r="E251" s="21">
        <f t="shared" si="3"/>
        <v>102418.1799999997</v>
      </c>
      <c r="F251" s="21">
        <f>F252</f>
        <v>15161860.560000001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6">
        <v>0.55842543088902874</v>
      </c>
      <c r="W251" s="5">
        <v>0</v>
      </c>
      <c r="X251" s="6">
        <v>0</v>
      </c>
      <c r="Y251" s="5">
        <v>0</v>
      </c>
      <c r="Z251" s="2"/>
    </row>
    <row r="252" spans="1:26" outlineLevel="6">
      <c r="A252" s="13" t="s">
        <v>167</v>
      </c>
      <c r="B252" s="20" t="s">
        <v>593</v>
      </c>
      <c r="C252" s="11" t="s">
        <v>17</v>
      </c>
      <c r="D252" s="21">
        <v>15059442.380000001</v>
      </c>
      <c r="E252" s="21">
        <f t="shared" si="3"/>
        <v>102418.1799999997</v>
      </c>
      <c r="F252" s="21">
        <v>15161860.560000001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6">
        <v>0.55842543088902874</v>
      </c>
      <c r="W252" s="5">
        <v>0</v>
      </c>
      <c r="X252" s="6">
        <v>0</v>
      </c>
      <c r="Y252" s="5">
        <v>0</v>
      </c>
      <c r="Z252" s="2"/>
    </row>
    <row r="253" spans="1:26" ht="38.25" customHeight="1" outlineLevel="5">
      <c r="A253" s="13" t="s">
        <v>59</v>
      </c>
      <c r="B253" s="20" t="s">
        <v>593</v>
      </c>
      <c r="C253" s="11" t="s">
        <v>3</v>
      </c>
      <c r="D253" s="21">
        <v>1928522.8</v>
      </c>
      <c r="E253" s="21">
        <f t="shared" si="3"/>
        <v>430581.82000000007</v>
      </c>
      <c r="F253" s="21">
        <f>F254</f>
        <v>2359104.62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6">
        <v>0.53486270942713254</v>
      </c>
      <c r="W253" s="5">
        <v>0</v>
      </c>
      <c r="X253" s="6">
        <v>0</v>
      </c>
      <c r="Y253" s="5">
        <v>0</v>
      </c>
      <c r="Z253" s="2"/>
    </row>
    <row r="254" spans="1:26" ht="30" outlineLevel="6">
      <c r="A254" s="13" t="s">
        <v>90</v>
      </c>
      <c r="B254" s="20" t="s">
        <v>593</v>
      </c>
      <c r="C254" s="11" t="s">
        <v>4</v>
      </c>
      <c r="D254" s="21">
        <v>1928522.8</v>
      </c>
      <c r="E254" s="21">
        <f t="shared" si="3"/>
        <v>430581.82000000007</v>
      </c>
      <c r="F254" s="21">
        <v>2359104.62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6">
        <v>0.53486270942713254</v>
      </c>
      <c r="W254" s="5">
        <v>0</v>
      </c>
      <c r="X254" s="6">
        <v>0</v>
      </c>
      <c r="Y254" s="5">
        <v>0</v>
      </c>
      <c r="Z254" s="2"/>
    </row>
    <row r="255" spans="1:26" outlineLevel="5">
      <c r="A255" s="13" t="s">
        <v>134</v>
      </c>
      <c r="B255" s="20" t="s">
        <v>593</v>
      </c>
      <c r="C255" s="11" t="s">
        <v>12</v>
      </c>
      <c r="D255" s="21">
        <v>7725</v>
      </c>
      <c r="E255" s="21">
        <f t="shared" si="3"/>
        <v>-2510.2299999999996</v>
      </c>
      <c r="F255" s="21">
        <f>F256</f>
        <v>5214.7700000000004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6">
        <v>2.6462135922330095E-2</v>
      </c>
      <c r="W255" s="5">
        <v>0</v>
      </c>
      <c r="X255" s="6">
        <v>0</v>
      </c>
      <c r="Y255" s="5">
        <v>0</v>
      </c>
      <c r="Z255" s="2"/>
    </row>
    <row r="256" spans="1:26" outlineLevel="6">
      <c r="A256" s="13" t="s">
        <v>82</v>
      </c>
      <c r="B256" s="20" t="s">
        <v>593</v>
      </c>
      <c r="C256" s="11" t="s">
        <v>13</v>
      </c>
      <c r="D256" s="21">
        <v>7725</v>
      </c>
      <c r="E256" s="21">
        <f t="shared" si="3"/>
        <v>-2510.2299999999996</v>
      </c>
      <c r="F256" s="21">
        <v>5214.7700000000004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6">
        <v>2.6462135922330095E-2</v>
      </c>
      <c r="W256" s="5">
        <v>0</v>
      </c>
      <c r="X256" s="6">
        <v>0</v>
      </c>
      <c r="Y256" s="5">
        <v>0</v>
      </c>
      <c r="Z256" s="2"/>
    </row>
    <row r="257" spans="1:26" ht="30" outlineLevel="4">
      <c r="A257" s="13" t="s">
        <v>205</v>
      </c>
      <c r="B257" s="20" t="s">
        <v>594</v>
      </c>
      <c r="C257" s="11" t="s">
        <v>2</v>
      </c>
      <c r="D257" s="21">
        <f>D258+D260</f>
        <v>1467140</v>
      </c>
      <c r="E257" s="21">
        <f t="shared" si="3"/>
        <v>0</v>
      </c>
      <c r="F257" s="21">
        <f>F258+F260</f>
        <v>1467140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6">
        <v>0.53680328394018295</v>
      </c>
      <c r="W257" s="5">
        <v>0</v>
      </c>
      <c r="X257" s="6">
        <v>0</v>
      </c>
      <c r="Y257" s="5">
        <v>0</v>
      </c>
      <c r="Z257" s="2"/>
    </row>
    <row r="258" spans="1:26" ht="69" customHeight="1" outlineLevel="5">
      <c r="A258" s="13" t="s">
        <v>112</v>
      </c>
      <c r="B258" s="20" t="s">
        <v>594</v>
      </c>
      <c r="C258" s="11" t="s">
        <v>15</v>
      </c>
      <c r="D258" s="21">
        <v>25000</v>
      </c>
      <c r="E258" s="21">
        <f t="shared" si="3"/>
        <v>29451</v>
      </c>
      <c r="F258" s="21">
        <f>F259</f>
        <v>54451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6">
        <v>0.86890000000000001</v>
      </c>
      <c r="W258" s="5">
        <v>0</v>
      </c>
      <c r="X258" s="6">
        <v>0</v>
      </c>
      <c r="Y258" s="5">
        <v>0</v>
      </c>
      <c r="Z258" s="2"/>
    </row>
    <row r="259" spans="1:26" outlineLevel="6">
      <c r="A259" s="13" t="s">
        <v>167</v>
      </c>
      <c r="B259" s="20" t="s">
        <v>594</v>
      </c>
      <c r="C259" s="11" t="s">
        <v>17</v>
      </c>
      <c r="D259" s="21">
        <v>25000</v>
      </c>
      <c r="E259" s="21">
        <f t="shared" si="3"/>
        <v>29451</v>
      </c>
      <c r="F259" s="21">
        <v>54451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6">
        <v>0.86890000000000001</v>
      </c>
      <c r="W259" s="5">
        <v>0</v>
      </c>
      <c r="X259" s="6">
        <v>0</v>
      </c>
      <c r="Y259" s="5">
        <v>0</v>
      </c>
      <c r="Z259" s="2"/>
    </row>
    <row r="260" spans="1:26" ht="30" outlineLevel="5">
      <c r="A260" s="13" t="s">
        <v>59</v>
      </c>
      <c r="B260" s="20" t="s">
        <v>594</v>
      </c>
      <c r="C260" s="11" t="s">
        <v>3</v>
      </c>
      <c r="D260" s="21">
        <v>1442140</v>
      </c>
      <c r="E260" s="21">
        <f t="shared" si="3"/>
        <v>-29451</v>
      </c>
      <c r="F260" s="21">
        <f>F261</f>
        <v>1412689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6">
        <v>0.53104627151316797</v>
      </c>
      <c r="W260" s="5">
        <v>0</v>
      </c>
      <c r="X260" s="6">
        <v>0</v>
      </c>
      <c r="Y260" s="5">
        <v>0</v>
      </c>
      <c r="Z260" s="2"/>
    </row>
    <row r="261" spans="1:26" ht="35.25" customHeight="1" outlineLevel="6">
      <c r="A261" s="13" t="s">
        <v>90</v>
      </c>
      <c r="B261" s="20" t="s">
        <v>594</v>
      </c>
      <c r="C261" s="11" t="s">
        <v>4</v>
      </c>
      <c r="D261" s="21">
        <v>1442140</v>
      </c>
      <c r="E261" s="21">
        <f t="shared" si="3"/>
        <v>-29451</v>
      </c>
      <c r="F261" s="21">
        <v>1412689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6">
        <v>0.53104627151316797</v>
      </c>
      <c r="W261" s="5">
        <v>0</v>
      </c>
      <c r="X261" s="6">
        <v>0</v>
      </c>
      <c r="Y261" s="5">
        <v>0</v>
      </c>
      <c r="Z261" s="2"/>
    </row>
    <row r="262" spans="1:26" ht="22.5" customHeight="1" outlineLevel="4">
      <c r="A262" s="13" t="s">
        <v>206</v>
      </c>
      <c r="B262" s="20" t="s">
        <v>595</v>
      </c>
      <c r="C262" s="11" t="s">
        <v>2</v>
      </c>
      <c r="D262" s="21">
        <f>D263+D265</f>
        <v>2992658.28</v>
      </c>
      <c r="E262" s="21">
        <f t="shared" si="3"/>
        <v>6351.2299999999814</v>
      </c>
      <c r="F262" s="21">
        <f>F263+F265</f>
        <v>2999009.51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6">
        <v>0.45992225012740179</v>
      </c>
      <c r="W262" s="5">
        <v>0</v>
      </c>
      <c r="X262" s="6">
        <v>0</v>
      </c>
      <c r="Y262" s="5">
        <v>0</v>
      </c>
      <c r="Z262" s="2"/>
    </row>
    <row r="263" spans="1:26" ht="67.5" customHeight="1" outlineLevel="5">
      <c r="A263" s="13" t="s">
        <v>112</v>
      </c>
      <c r="B263" s="20" t="s">
        <v>595</v>
      </c>
      <c r="C263" s="11" t="s">
        <v>15</v>
      </c>
      <c r="D263" s="21">
        <v>2394226.2799999998</v>
      </c>
      <c r="E263" s="21">
        <f t="shared" si="3"/>
        <v>2494</v>
      </c>
      <c r="F263" s="21">
        <f>F264</f>
        <v>2396720.2799999998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6">
        <v>0.52907472053978122</v>
      </c>
      <c r="W263" s="5">
        <v>0</v>
      </c>
      <c r="X263" s="6">
        <v>0</v>
      </c>
      <c r="Y263" s="5">
        <v>0</v>
      </c>
      <c r="Z263" s="2"/>
    </row>
    <row r="264" spans="1:26" outlineLevel="6">
      <c r="A264" s="13" t="s">
        <v>167</v>
      </c>
      <c r="B264" s="20" t="s">
        <v>595</v>
      </c>
      <c r="C264" s="11" t="s">
        <v>17</v>
      </c>
      <c r="D264" s="21">
        <v>2394226.2799999998</v>
      </c>
      <c r="E264" s="21">
        <f t="shared" ref="E264:E327" si="4">F264-D264</f>
        <v>2494</v>
      </c>
      <c r="F264" s="21">
        <v>2396720.2799999998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6">
        <v>0.52907472053978122</v>
      </c>
      <c r="W264" s="5">
        <v>0</v>
      </c>
      <c r="X264" s="6">
        <v>0</v>
      </c>
      <c r="Y264" s="5">
        <v>0</v>
      </c>
      <c r="Z264" s="2"/>
    </row>
    <row r="265" spans="1:26" ht="32.25" customHeight="1" outlineLevel="5">
      <c r="A265" s="13" t="s">
        <v>59</v>
      </c>
      <c r="B265" s="20" t="s">
        <v>595</v>
      </c>
      <c r="C265" s="11" t="s">
        <v>3</v>
      </c>
      <c r="D265" s="21">
        <v>598432</v>
      </c>
      <c r="E265" s="21">
        <f t="shared" si="4"/>
        <v>3857.2299999999814</v>
      </c>
      <c r="F265" s="21">
        <f>F266</f>
        <v>602289.23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6">
        <v>0.18325478918239665</v>
      </c>
      <c r="W265" s="5">
        <v>0</v>
      </c>
      <c r="X265" s="6">
        <v>0</v>
      </c>
      <c r="Y265" s="5">
        <v>0</v>
      </c>
      <c r="Z265" s="2"/>
    </row>
    <row r="266" spans="1:26" ht="30" outlineLevel="6">
      <c r="A266" s="13" t="s">
        <v>60</v>
      </c>
      <c r="B266" s="20" t="s">
        <v>595</v>
      </c>
      <c r="C266" s="11" t="s">
        <v>4</v>
      </c>
      <c r="D266" s="21">
        <v>598432</v>
      </c>
      <c r="E266" s="21">
        <f t="shared" si="4"/>
        <v>3857.2299999999814</v>
      </c>
      <c r="F266" s="21">
        <v>602289.23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6">
        <v>0.18325478918239665</v>
      </c>
      <c r="W266" s="5">
        <v>0</v>
      </c>
      <c r="X266" s="6">
        <v>0</v>
      </c>
      <c r="Y266" s="5">
        <v>0</v>
      </c>
      <c r="Z266" s="2"/>
    </row>
    <row r="267" spans="1:26" outlineLevel="4">
      <c r="A267" s="13" t="s">
        <v>207</v>
      </c>
      <c r="B267" s="20" t="s">
        <v>596</v>
      </c>
      <c r="C267" s="11" t="s">
        <v>2</v>
      </c>
      <c r="D267" s="21">
        <f>D268+D270+D272</f>
        <v>1490698.85</v>
      </c>
      <c r="E267" s="21">
        <f t="shared" si="4"/>
        <v>-3808</v>
      </c>
      <c r="F267" s="21">
        <f>F268+F270+F272</f>
        <v>1486890.85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6">
        <v>0.58294524075067211</v>
      </c>
      <c r="W267" s="5">
        <v>0</v>
      </c>
      <c r="X267" s="6">
        <v>0</v>
      </c>
      <c r="Y267" s="5">
        <v>0</v>
      </c>
      <c r="Z267" s="2"/>
    </row>
    <row r="268" spans="1:26" ht="66.75" customHeight="1" outlineLevel="5">
      <c r="A268" s="13" t="s">
        <v>112</v>
      </c>
      <c r="B268" s="20" t="s">
        <v>596</v>
      </c>
      <c r="C268" s="11" t="s">
        <v>15</v>
      </c>
      <c r="D268" s="21">
        <v>1389098.85</v>
      </c>
      <c r="E268" s="21">
        <f t="shared" si="4"/>
        <v>-2808</v>
      </c>
      <c r="F268" s="21">
        <f>F269</f>
        <v>1386290.85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6">
        <v>0.59030264836804092</v>
      </c>
      <c r="W268" s="5">
        <v>0</v>
      </c>
      <c r="X268" s="6">
        <v>0</v>
      </c>
      <c r="Y268" s="5">
        <v>0</v>
      </c>
      <c r="Z268" s="2"/>
    </row>
    <row r="269" spans="1:26" outlineLevel="6">
      <c r="A269" s="13" t="s">
        <v>167</v>
      </c>
      <c r="B269" s="20" t="s">
        <v>596</v>
      </c>
      <c r="C269" s="11" t="s">
        <v>17</v>
      </c>
      <c r="D269" s="21">
        <v>1389098.85</v>
      </c>
      <c r="E269" s="21">
        <f t="shared" si="4"/>
        <v>-2808</v>
      </c>
      <c r="F269" s="21">
        <v>1386290.85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6">
        <v>0.59030264836804092</v>
      </c>
      <c r="W269" s="5">
        <v>0</v>
      </c>
      <c r="X269" s="6">
        <v>0</v>
      </c>
      <c r="Y269" s="5">
        <v>0</v>
      </c>
      <c r="Z269" s="2"/>
    </row>
    <row r="270" spans="1:26" ht="35.25" customHeight="1" outlineLevel="5">
      <c r="A270" s="13" t="s">
        <v>59</v>
      </c>
      <c r="B270" s="20" t="s">
        <v>596</v>
      </c>
      <c r="C270" s="11" t="s">
        <v>3</v>
      </c>
      <c r="D270" s="21">
        <v>100600</v>
      </c>
      <c r="E270" s="21">
        <f t="shared" si="4"/>
        <v>0</v>
      </c>
      <c r="F270" s="21">
        <v>100600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6">
        <v>0.48714781312127237</v>
      </c>
      <c r="W270" s="5">
        <v>0</v>
      </c>
      <c r="X270" s="6">
        <v>0</v>
      </c>
      <c r="Y270" s="5">
        <v>0</v>
      </c>
      <c r="Z270" s="2"/>
    </row>
    <row r="271" spans="1:26" ht="30" outlineLevel="6">
      <c r="A271" s="13" t="s">
        <v>60</v>
      </c>
      <c r="B271" s="20" t="s">
        <v>596</v>
      </c>
      <c r="C271" s="11" t="s">
        <v>4</v>
      </c>
      <c r="D271" s="21">
        <v>100600</v>
      </c>
      <c r="E271" s="21">
        <f t="shared" si="4"/>
        <v>0</v>
      </c>
      <c r="F271" s="21">
        <v>100600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6">
        <v>0.48714781312127237</v>
      </c>
      <c r="W271" s="5">
        <v>0</v>
      </c>
      <c r="X271" s="6">
        <v>0</v>
      </c>
      <c r="Y271" s="5">
        <v>0</v>
      </c>
      <c r="Z271" s="2"/>
    </row>
    <row r="272" spans="1:26" hidden="1" outlineLevel="5">
      <c r="A272" s="13" t="s">
        <v>81</v>
      </c>
      <c r="B272" s="20" t="s">
        <v>596</v>
      </c>
      <c r="C272" s="11" t="s">
        <v>12</v>
      </c>
      <c r="D272" s="21">
        <v>1000</v>
      </c>
      <c r="E272" s="21">
        <f t="shared" si="4"/>
        <v>-1000</v>
      </c>
      <c r="F272" s="21">
        <f>F273</f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6">
        <v>0</v>
      </c>
      <c r="W272" s="5">
        <v>0</v>
      </c>
      <c r="X272" s="6">
        <v>0</v>
      </c>
      <c r="Y272" s="5">
        <v>0</v>
      </c>
      <c r="Z272" s="2"/>
    </row>
    <row r="273" spans="1:26" hidden="1" outlineLevel="6">
      <c r="A273" s="13" t="s">
        <v>82</v>
      </c>
      <c r="B273" s="20" t="s">
        <v>596</v>
      </c>
      <c r="C273" s="11" t="s">
        <v>13</v>
      </c>
      <c r="D273" s="21">
        <v>1000</v>
      </c>
      <c r="E273" s="21">
        <f t="shared" si="4"/>
        <v>-1000</v>
      </c>
      <c r="F273" s="21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6">
        <v>0</v>
      </c>
      <c r="W273" s="5">
        <v>0</v>
      </c>
      <c r="X273" s="6">
        <v>0</v>
      </c>
      <c r="Y273" s="5">
        <v>0</v>
      </c>
      <c r="Z273" s="2"/>
    </row>
    <row r="274" spans="1:26" ht="26.25" customHeight="1" outlineLevel="4" collapsed="1">
      <c r="A274" s="13" t="s">
        <v>208</v>
      </c>
      <c r="B274" s="20" t="s">
        <v>597</v>
      </c>
      <c r="C274" s="11" t="s">
        <v>2</v>
      </c>
      <c r="D274" s="21">
        <f>D275</f>
        <v>50000</v>
      </c>
      <c r="E274" s="21">
        <f t="shared" si="4"/>
        <v>-38700</v>
      </c>
      <c r="F274" s="21">
        <f>F275</f>
        <v>11300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6">
        <v>0</v>
      </c>
      <c r="W274" s="5">
        <v>0</v>
      </c>
      <c r="X274" s="6">
        <v>0</v>
      </c>
      <c r="Y274" s="5">
        <v>0</v>
      </c>
      <c r="Z274" s="2"/>
    </row>
    <row r="275" spans="1:26" ht="30" outlineLevel="5">
      <c r="A275" s="13" t="s">
        <v>59</v>
      </c>
      <c r="B275" s="20" t="s">
        <v>597</v>
      </c>
      <c r="C275" s="11" t="s">
        <v>3</v>
      </c>
      <c r="D275" s="21">
        <f>D276</f>
        <v>50000</v>
      </c>
      <c r="E275" s="21">
        <f t="shared" si="4"/>
        <v>-38700</v>
      </c>
      <c r="F275" s="21">
        <f>F276</f>
        <v>11300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6">
        <v>0</v>
      </c>
      <c r="W275" s="5">
        <v>0</v>
      </c>
      <c r="X275" s="6">
        <v>0</v>
      </c>
      <c r="Y275" s="5">
        <v>0</v>
      </c>
      <c r="Z275" s="2"/>
    </row>
    <row r="276" spans="1:26" ht="30" outlineLevel="6">
      <c r="A276" s="13" t="s">
        <v>60</v>
      </c>
      <c r="B276" s="20" t="s">
        <v>597</v>
      </c>
      <c r="C276" s="11" t="s">
        <v>4</v>
      </c>
      <c r="D276" s="21">
        <v>50000</v>
      </c>
      <c r="E276" s="21">
        <f t="shared" si="4"/>
        <v>-38700</v>
      </c>
      <c r="F276" s="21">
        <v>11300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6">
        <v>0</v>
      </c>
      <c r="W276" s="5">
        <v>0</v>
      </c>
      <c r="X276" s="6">
        <v>0</v>
      </c>
      <c r="Y276" s="5">
        <v>0</v>
      </c>
      <c r="Z276" s="2"/>
    </row>
    <row r="277" spans="1:26" ht="30" outlineLevel="4">
      <c r="A277" s="13" t="s">
        <v>209</v>
      </c>
      <c r="B277" s="20" t="s">
        <v>598</v>
      </c>
      <c r="C277" s="11" t="s">
        <v>2</v>
      </c>
      <c r="D277" s="21">
        <f>D278</f>
        <v>212310.67</v>
      </c>
      <c r="E277" s="21">
        <f t="shared" si="4"/>
        <v>196799.47</v>
      </c>
      <c r="F277" s="21">
        <f>F278</f>
        <v>409110.14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6">
        <v>0.68399868927925289</v>
      </c>
      <c r="W277" s="5">
        <v>0</v>
      </c>
      <c r="X277" s="6">
        <v>0</v>
      </c>
      <c r="Y277" s="5">
        <v>0</v>
      </c>
      <c r="Z277" s="2"/>
    </row>
    <row r="278" spans="1:26" ht="30" outlineLevel="5">
      <c r="A278" s="13" t="s">
        <v>59</v>
      </c>
      <c r="B278" s="20" t="s">
        <v>598</v>
      </c>
      <c r="C278" s="11" t="s">
        <v>3</v>
      </c>
      <c r="D278" s="21">
        <f>D279</f>
        <v>212310.67</v>
      </c>
      <c r="E278" s="21">
        <f t="shared" si="4"/>
        <v>196799.47</v>
      </c>
      <c r="F278" s="21">
        <f>F279</f>
        <v>409110.14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6">
        <v>0.68399868927925289</v>
      </c>
      <c r="W278" s="5">
        <v>0</v>
      </c>
      <c r="X278" s="6">
        <v>0</v>
      </c>
      <c r="Y278" s="5">
        <v>0</v>
      </c>
      <c r="Z278" s="2"/>
    </row>
    <row r="279" spans="1:26" ht="30" outlineLevel="6">
      <c r="A279" s="13" t="s">
        <v>60</v>
      </c>
      <c r="B279" s="20" t="s">
        <v>598</v>
      </c>
      <c r="C279" s="11" t="s">
        <v>4</v>
      </c>
      <c r="D279" s="21">
        <v>212310.67</v>
      </c>
      <c r="E279" s="21">
        <f t="shared" si="4"/>
        <v>196799.47</v>
      </c>
      <c r="F279" s="21">
        <v>409110.14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6">
        <v>0.68399868927925289</v>
      </c>
      <c r="W279" s="5">
        <v>0</v>
      </c>
      <c r="X279" s="6">
        <v>0</v>
      </c>
      <c r="Y279" s="5">
        <v>0</v>
      </c>
      <c r="Z279" s="2"/>
    </row>
    <row r="280" spans="1:26" ht="30" outlineLevel="4">
      <c r="A280" s="13" t="s">
        <v>210</v>
      </c>
      <c r="B280" s="20" t="s">
        <v>599</v>
      </c>
      <c r="C280" s="11" t="s">
        <v>2</v>
      </c>
      <c r="D280" s="21">
        <f>D281+D283</f>
        <v>423140.67</v>
      </c>
      <c r="E280" s="21">
        <f t="shared" si="4"/>
        <v>-44825.020000000019</v>
      </c>
      <c r="F280" s="21">
        <f>F281+F283</f>
        <v>378315.64999999997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6">
        <v>0.54013217401201352</v>
      </c>
      <c r="W280" s="5">
        <v>0</v>
      </c>
      <c r="X280" s="6">
        <v>0</v>
      </c>
      <c r="Y280" s="5">
        <v>0</v>
      </c>
      <c r="Z280" s="2"/>
    </row>
    <row r="281" spans="1:26" ht="35.25" customHeight="1" outlineLevel="5">
      <c r="A281" s="13" t="s">
        <v>59</v>
      </c>
      <c r="B281" s="20" t="s">
        <v>599</v>
      </c>
      <c r="C281" s="11" t="s">
        <v>3</v>
      </c>
      <c r="D281" s="21">
        <f>D282</f>
        <v>422929.38</v>
      </c>
      <c r="E281" s="21">
        <f t="shared" si="4"/>
        <v>-44825.020000000019</v>
      </c>
      <c r="F281" s="21">
        <f>F282</f>
        <v>378104.36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6">
        <v>0.53990243004635907</v>
      </c>
      <c r="W281" s="5">
        <v>0</v>
      </c>
      <c r="X281" s="6">
        <v>0</v>
      </c>
      <c r="Y281" s="5">
        <v>0</v>
      </c>
      <c r="Z281" s="2"/>
    </row>
    <row r="282" spans="1:26" ht="39.75" customHeight="1" outlineLevel="6">
      <c r="A282" s="13" t="s">
        <v>60</v>
      </c>
      <c r="B282" s="20" t="s">
        <v>599</v>
      </c>
      <c r="C282" s="11" t="s">
        <v>4</v>
      </c>
      <c r="D282" s="21">
        <v>422929.38</v>
      </c>
      <c r="E282" s="21">
        <f t="shared" si="4"/>
        <v>-44825.020000000019</v>
      </c>
      <c r="F282" s="21">
        <v>378104.36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6">
        <v>0.53990243004635907</v>
      </c>
      <c r="W282" s="5">
        <v>0</v>
      </c>
      <c r="X282" s="6">
        <v>0</v>
      </c>
      <c r="Y282" s="5">
        <v>0</v>
      </c>
      <c r="Z282" s="2"/>
    </row>
    <row r="283" spans="1:26" outlineLevel="5">
      <c r="A283" s="13" t="s">
        <v>81</v>
      </c>
      <c r="B283" s="20" t="s">
        <v>599</v>
      </c>
      <c r="C283" s="11" t="s">
        <v>12</v>
      </c>
      <c r="D283" s="21">
        <f>D284</f>
        <v>211.29</v>
      </c>
      <c r="E283" s="21">
        <f t="shared" si="4"/>
        <v>0</v>
      </c>
      <c r="F283" s="21">
        <f>F284</f>
        <v>211.29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6">
        <v>1</v>
      </c>
      <c r="W283" s="5">
        <v>0</v>
      </c>
      <c r="X283" s="6">
        <v>0</v>
      </c>
      <c r="Y283" s="5">
        <v>0</v>
      </c>
      <c r="Z283" s="2"/>
    </row>
    <row r="284" spans="1:26" outlineLevel="6">
      <c r="A284" s="13" t="s">
        <v>82</v>
      </c>
      <c r="B284" s="20" t="s">
        <v>599</v>
      </c>
      <c r="C284" s="11" t="s">
        <v>13</v>
      </c>
      <c r="D284" s="21">
        <v>211.29</v>
      </c>
      <c r="E284" s="21">
        <f t="shared" si="4"/>
        <v>0</v>
      </c>
      <c r="F284" s="21">
        <v>211.29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6">
        <v>1</v>
      </c>
      <c r="W284" s="5">
        <v>0</v>
      </c>
      <c r="X284" s="6">
        <v>0</v>
      </c>
      <c r="Y284" s="5">
        <v>0</v>
      </c>
      <c r="Z284" s="2"/>
    </row>
    <row r="285" spans="1:26" ht="30" outlineLevel="4">
      <c r="A285" s="13" t="s">
        <v>211</v>
      </c>
      <c r="B285" s="20" t="s">
        <v>600</v>
      </c>
      <c r="C285" s="11" t="s">
        <v>2</v>
      </c>
      <c r="D285" s="21">
        <f>D286</f>
        <v>487408.52</v>
      </c>
      <c r="E285" s="21">
        <f t="shared" si="4"/>
        <v>-15044.210000000021</v>
      </c>
      <c r="F285" s="21">
        <f>F286</f>
        <v>472364.31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6">
        <v>0.51199845665397892</v>
      </c>
      <c r="W285" s="5">
        <v>0</v>
      </c>
      <c r="X285" s="6">
        <v>0</v>
      </c>
      <c r="Y285" s="5">
        <v>0</v>
      </c>
      <c r="Z285" s="2"/>
    </row>
    <row r="286" spans="1:26" ht="36.75" customHeight="1" outlineLevel="5">
      <c r="A286" s="13" t="s">
        <v>59</v>
      </c>
      <c r="B286" s="20" t="s">
        <v>600</v>
      </c>
      <c r="C286" s="11" t="s">
        <v>3</v>
      </c>
      <c r="D286" s="21">
        <f>D287</f>
        <v>487408.52</v>
      </c>
      <c r="E286" s="21">
        <f t="shared" si="4"/>
        <v>-15044.210000000021</v>
      </c>
      <c r="F286" s="21">
        <f>F287</f>
        <v>472364.31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6">
        <v>0.51199845665397892</v>
      </c>
      <c r="W286" s="5">
        <v>0</v>
      </c>
      <c r="X286" s="6">
        <v>0</v>
      </c>
      <c r="Y286" s="5">
        <v>0</v>
      </c>
      <c r="Z286" s="2"/>
    </row>
    <row r="287" spans="1:26" ht="30" outlineLevel="6">
      <c r="A287" s="13" t="s">
        <v>60</v>
      </c>
      <c r="B287" s="20" t="s">
        <v>600</v>
      </c>
      <c r="C287" s="11" t="s">
        <v>4</v>
      </c>
      <c r="D287" s="21">
        <v>487408.52</v>
      </c>
      <c r="E287" s="21">
        <f t="shared" si="4"/>
        <v>-15044.210000000021</v>
      </c>
      <c r="F287" s="21">
        <v>472364.31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6">
        <v>0.51199845665397892</v>
      </c>
      <c r="W287" s="5">
        <v>0</v>
      </c>
      <c r="X287" s="6">
        <v>0</v>
      </c>
      <c r="Y287" s="5">
        <v>0</v>
      </c>
      <c r="Z287" s="2"/>
    </row>
    <row r="288" spans="1:26" ht="38.25" customHeight="1" outlineLevel="4">
      <c r="A288" s="13" t="s">
        <v>212</v>
      </c>
      <c r="B288" s="20" t="s">
        <v>601</v>
      </c>
      <c r="C288" s="11" t="s">
        <v>2</v>
      </c>
      <c r="D288" s="21">
        <f>D289</f>
        <v>357302.82</v>
      </c>
      <c r="E288" s="21">
        <f t="shared" si="4"/>
        <v>100865.04999999999</v>
      </c>
      <c r="F288" s="21">
        <f>F289</f>
        <v>458167.87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6">
        <v>0.74931373337607576</v>
      </c>
      <c r="W288" s="5">
        <v>0</v>
      </c>
      <c r="X288" s="6">
        <v>0</v>
      </c>
      <c r="Y288" s="5">
        <v>0</v>
      </c>
      <c r="Z288" s="2"/>
    </row>
    <row r="289" spans="1:26" ht="35.25" customHeight="1" outlineLevel="5">
      <c r="A289" s="13" t="s">
        <v>59</v>
      </c>
      <c r="B289" s="20" t="s">
        <v>601</v>
      </c>
      <c r="C289" s="11" t="s">
        <v>3</v>
      </c>
      <c r="D289" s="21">
        <f>D290</f>
        <v>357302.82</v>
      </c>
      <c r="E289" s="21">
        <f t="shared" si="4"/>
        <v>100865.04999999999</v>
      </c>
      <c r="F289" s="21">
        <f>F290</f>
        <v>458167.87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6">
        <v>0.74931373337607576</v>
      </c>
      <c r="W289" s="5">
        <v>0</v>
      </c>
      <c r="X289" s="6">
        <v>0</v>
      </c>
      <c r="Y289" s="5">
        <v>0</v>
      </c>
      <c r="Z289" s="2"/>
    </row>
    <row r="290" spans="1:26" ht="30" outlineLevel="6">
      <c r="A290" s="13" t="s">
        <v>60</v>
      </c>
      <c r="B290" s="20" t="s">
        <v>601</v>
      </c>
      <c r="C290" s="11" t="s">
        <v>4</v>
      </c>
      <c r="D290" s="21">
        <v>357302.82</v>
      </c>
      <c r="E290" s="21">
        <f t="shared" si="4"/>
        <v>100865.04999999999</v>
      </c>
      <c r="F290" s="21">
        <v>458167.87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6">
        <v>0.74931373337607576</v>
      </c>
      <c r="W290" s="5">
        <v>0</v>
      </c>
      <c r="X290" s="6">
        <v>0</v>
      </c>
      <c r="Y290" s="5">
        <v>0</v>
      </c>
      <c r="Z290" s="2"/>
    </row>
    <row r="291" spans="1:26" ht="30" outlineLevel="4">
      <c r="A291" s="13" t="s">
        <v>213</v>
      </c>
      <c r="B291" s="20" t="s">
        <v>602</v>
      </c>
      <c r="C291" s="11" t="s">
        <v>2</v>
      </c>
      <c r="D291" s="21">
        <f>D292</f>
        <v>1920868.71</v>
      </c>
      <c r="E291" s="21">
        <f t="shared" si="4"/>
        <v>-244358.14999999991</v>
      </c>
      <c r="F291" s="21">
        <f>F292</f>
        <v>1676510.56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6">
        <v>0.48522127261888709</v>
      </c>
      <c r="W291" s="5">
        <v>0</v>
      </c>
      <c r="X291" s="6">
        <v>0</v>
      </c>
      <c r="Y291" s="5">
        <v>0</v>
      </c>
      <c r="Z291" s="2"/>
    </row>
    <row r="292" spans="1:26" ht="33.75" customHeight="1" outlineLevel="5">
      <c r="A292" s="13" t="s">
        <v>59</v>
      </c>
      <c r="B292" s="20" t="s">
        <v>602</v>
      </c>
      <c r="C292" s="11" t="s">
        <v>3</v>
      </c>
      <c r="D292" s="21">
        <f>D293</f>
        <v>1920868.71</v>
      </c>
      <c r="E292" s="21">
        <f t="shared" si="4"/>
        <v>-244358.14999999991</v>
      </c>
      <c r="F292" s="21">
        <f>F293</f>
        <v>1676510.56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6">
        <v>0.48522127261888709</v>
      </c>
      <c r="W292" s="5">
        <v>0</v>
      </c>
      <c r="X292" s="6">
        <v>0</v>
      </c>
      <c r="Y292" s="5">
        <v>0</v>
      </c>
      <c r="Z292" s="2"/>
    </row>
    <row r="293" spans="1:26" ht="30" outlineLevel="6">
      <c r="A293" s="13" t="s">
        <v>60</v>
      </c>
      <c r="B293" s="20" t="s">
        <v>602</v>
      </c>
      <c r="C293" s="11" t="s">
        <v>4</v>
      </c>
      <c r="D293" s="21">
        <v>1920868.71</v>
      </c>
      <c r="E293" s="21">
        <f t="shared" si="4"/>
        <v>-244358.14999999991</v>
      </c>
      <c r="F293" s="21">
        <v>1676510.56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6">
        <v>0.48522127261888709</v>
      </c>
      <c r="W293" s="5">
        <v>0</v>
      </c>
      <c r="X293" s="6">
        <v>0</v>
      </c>
      <c r="Y293" s="5">
        <v>0</v>
      </c>
      <c r="Z293" s="2"/>
    </row>
    <row r="294" spans="1:26" ht="34.5" customHeight="1" outlineLevel="4">
      <c r="A294" s="13" t="s">
        <v>214</v>
      </c>
      <c r="B294" s="20" t="s">
        <v>603</v>
      </c>
      <c r="C294" s="11" t="s">
        <v>2</v>
      </c>
      <c r="D294" s="21">
        <f>D295+D297+D299</f>
        <v>2550000</v>
      </c>
      <c r="E294" s="21">
        <f t="shared" si="4"/>
        <v>0</v>
      </c>
      <c r="F294" s="21">
        <f>F295+F297+F299</f>
        <v>2550000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6">
        <v>0.52152550196078429</v>
      </c>
      <c r="W294" s="5">
        <v>0</v>
      </c>
      <c r="X294" s="6">
        <v>0</v>
      </c>
      <c r="Y294" s="5">
        <v>0</v>
      </c>
      <c r="Z294" s="2"/>
    </row>
    <row r="295" spans="1:26" ht="66" customHeight="1" outlineLevel="5">
      <c r="A295" s="13" t="s">
        <v>112</v>
      </c>
      <c r="B295" s="20" t="s">
        <v>603</v>
      </c>
      <c r="C295" s="11" t="s">
        <v>15</v>
      </c>
      <c r="D295" s="21">
        <f>D296</f>
        <v>2380000</v>
      </c>
      <c r="E295" s="21">
        <f t="shared" si="4"/>
        <v>-10000</v>
      </c>
      <c r="F295" s="21">
        <f>F296</f>
        <v>2370000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6">
        <v>0.52230665126050424</v>
      </c>
      <c r="W295" s="5">
        <v>0</v>
      </c>
      <c r="X295" s="6">
        <v>0</v>
      </c>
      <c r="Y295" s="5">
        <v>0</v>
      </c>
      <c r="Z295" s="2"/>
    </row>
    <row r="296" spans="1:26" outlineLevel="6">
      <c r="A296" s="13" t="s">
        <v>167</v>
      </c>
      <c r="B296" s="20" t="s">
        <v>603</v>
      </c>
      <c r="C296" s="11" t="s">
        <v>17</v>
      </c>
      <c r="D296" s="21">
        <v>2380000</v>
      </c>
      <c r="E296" s="21">
        <f t="shared" si="4"/>
        <v>-10000</v>
      </c>
      <c r="F296" s="21">
        <v>2370000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6">
        <v>0.52230665126050424</v>
      </c>
      <c r="W296" s="5">
        <v>0</v>
      </c>
      <c r="X296" s="6">
        <v>0</v>
      </c>
      <c r="Y296" s="5">
        <v>0</v>
      </c>
      <c r="Z296" s="2"/>
    </row>
    <row r="297" spans="1:26" ht="31.5" customHeight="1" outlineLevel="5">
      <c r="A297" s="13" t="s">
        <v>58</v>
      </c>
      <c r="B297" s="20" t="s">
        <v>603</v>
      </c>
      <c r="C297" s="11" t="s">
        <v>3</v>
      </c>
      <c r="D297" s="21">
        <f>D298</f>
        <v>168000</v>
      </c>
      <c r="E297" s="21">
        <f t="shared" si="4"/>
        <v>12000</v>
      </c>
      <c r="F297" s="21">
        <f>F298</f>
        <v>180000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6">
        <v>0.51666785714285712</v>
      </c>
      <c r="W297" s="5">
        <v>0</v>
      </c>
      <c r="X297" s="6">
        <v>0</v>
      </c>
      <c r="Y297" s="5">
        <v>0</v>
      </c>
      <c r="Z297" s="2"/>
    </row>
    <row r="298" spans="1:26" ht="30" outlineLevel="6">
      <c r="A298" s="13" t="s">
        <v>60</v>
      </c>
      <c r="B298" s="20" t="s">
        <v>603</v>
      </c>
      <c r="C298" s="11" t="s">
        <v>4</v>
      </c>
      <c r="D298" s="21">
        <v>168000</v>
      </c>
      <c r="E298" s="21">
        <f t="shared" si="4"/>
        <v>12000</v>
      </c>
      <c r="F298" s="21">
        <v>180000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6">
        <v>0.51666785714285712</v>
      </c>
      <c r="W298" s="5">
        <v>0</v>
      </c>
      <c r="X298" s="6">
        <v>0</v>
      </c>
      <c r="Y298" s="5">
        <v>0</v>
      </c>
      <c r="Z298" s="2"/>
    </row>
    <row r="299" spans="1:26" hidden="1" outlineLevel="5">
      <c r="A299" s="13" t="s">
        <v>81</v>
      </c>
      <c r="B299" s="20" t="s">
        <v>603</v>
      </c>
      <c r="C299" s="11" t="s">
        <v>12</v>
      </c>
      <c r="D299" s="21">
        <f>D300</f>
        <v>2000</v>
      </c>
      <c r="E299" s="21">
        <f t="shared" si="4"/>
        <v>-2000</v>
      </c>
      <c r="F299" s="21">
        <f>F300</f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6">
        <v>0</v>
      </c>
      <c r="W299" s="5">
        <v>0</v>
      </c>
      <c r="X299" s="6">
        <v>0</v>
      </c>
      <c r="Y299" s="5">
        <v>0</v>
      </c>
      <c r="Z299" s="2"/>
    </row>
    <row r="300" spans="1:26" hidden="1" outlineLevel="6">
      <c r="A300" s="13" t="s">
        <v>82</v>
      </c>
      <c r="B300" s="20" t="s">
        <v>603</v>
      </c>
      <c r="C300" s="11" t="s">
        <v>13</v>
      </c>
      <c r="D300" s="21">
        <v>2000</v>
      </c>
      <c r="E300" s="21">
        <f t="shared" si="4"/>
        <v>-2000</v>
      </c>
      <c r="F300" s="21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6">
        <v>0</v>
      </c>
      <c r="W300" s="5">
        <v>0</v>
      </c>
      <c r="X300" s="6">
        <v>0</v>
      </c>
      <c r="Y300" s="5">
        <v>0</v>
      </c>
      <c r="Z300" s="2"/>
    </row>
    <row r="301" spans="1:26" ht="30" outlineLevel="4" collapsed="1">
      <c r="A301" s="13" t="s">
        <v>215</v>
      </c>
      <c r="B301" s="20" t="s">
        <v>604</v>
      </c>
      <c r="C301" s="11" t="s">
        <v>2</v>
      </c>
      <c r="D301" s="21">
        <f>D302+D304+D306</f>
        <v>3000000</v>
      </c>
      <c r="E301" s="21">
        <f t="shared" si="4"/>
        <v>478640</v>
      </c>
      <c r="F301" s="21">
        <f>F302+F304+F306</f>
        <v>3478640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6">
        <v>0.63849042</v>
      </c>
      <c r="W301" s="5">
        <v>0</v>
      </c>
      <c r="X301" s="6">
        <v>0</v>
      </c>
      <c r="Y301" s="5">
        <v>0</v>
      </c>
      <c r="Z301" s="2"/>
    </row>
    <row r="302" spans="1:26" ht="66" customHeight="1" outlineLevel="5">
      <c r="A302" s="13" t="s">
        <v>112</v>
      </c>
      <c r="B302" s="20" t="s">
        <v>604</v>
      </c>
      <c r="C302" s="11" t="s">
        <v>15</v>
      </c>
      <c r="D302" s="21">
        <f>D303</f>
        <v>2970000</v>
      </c>
      <c r="E302" s="21">
        <f t="shared" si="4"/>
        <v>478640</v>
      </c>
      <c r="F302" s="21">
        <f>F303</f>
        <v>3448640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6">
        <v>0.63959631313131315</v>
      </c>
      <c r="W302" s="5">
        <v>0</v>
      </c>
      <c r="X302" s="6">
        <v>0</v>
      </c>
      <c r="Y302" s="5">
        <v>0</v>
      </c>
      <c r="Z302" s="2"/>
    </row>
    <row r="303" spans="1:26" ht="15.75" customHeight="1" outlineLevel="6">
      <c r="A303" s="13" t="s">
        <v>167</v>
      </c>
      <c r="B303" s="20" t="s">
        <v>604</v>
      </c>
      <c r="C303" s="11" t="s">
        <v>17</v>
      </c>
      <c r="D303" s="21">
        <v>2970000</v>
      </c>
      <c r="E303" s="21">
        <f t="shared" si="4"/>
        <v>478640</v>
      </c>
      <c r="F303" s="21">
        <v>3448640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6">
        <v>0.63959631313131315</v>
      </c>
      <c r="W303" s="5">
        <v>0</v>
      </c>
      <c r="X303" s="6">
        <v>0</v>
      </c>
      <c r="Y303" s="5">
        <v>0</v>
      </c>
      <c r="Z303" s="2"/>
    </row>
    <row r="304" spans="1:26" ht="37.5" customHeight="1" outlineLevel="5">
      <c r="A304" s="13" t="s">
        <v>59</v>
      </c>
      <c r="B304" s="20" t="s">
        <v>604</v>
      </c>
      <c r="C304" s="11" t="s">
        <v>3</v>
      </c>
      <c r="D304" s="21">
        <f>D305</f>
        <v>29000</v>
      </c>
      <c r="E304" s="21">
        <f t="shared" si="4"/>
        <v>1000</v>
      </c>
      <c r="F304" s="21">
        <f>F305</f>
        <v>30000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6">
        <v>0.54724862068965519</v>
      </c>
      <c r="W304" s="5">
        <v>0</v>
      </c>
      <c r="X304" s="6">
        <v>0</v>
      </c>
      <c r="Y304" s="5">
        <v>0</v>
      </c>
      <c r="Z304" s="2"/>
    </row>
    <row r="305" spans="1:26" ht="30" outlineLevel="6">
      <c r="A305" s="13" t="s">
        <v>60</v>
      </c>
      <c r="B305" s="20" t="s">
        <v>604</v>
      </c>
      <c r="C305" s="11" t="s">
        <v>4</v>
      </c>
      <c r="D305" s="21">
        <v>29000</v>
      </c>
      <c r="E305" s="21">
        <f t="shared" si="4"/>
        <v>1000</v>
      </c>
      <c r="F305" s="21">
        <v>30000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6">
        <v>0.54724862068965519</v>
      </c>
      <c r="W305" s="5">
        <v>0</v>
      </c>
      <c r="X305" s="6">
        <v>0</v>
      </c>
      <c r="Y305" s="5">
        <v>0</v>
      </c>
      <c r="Z305" s="2"/>
    </row>
    <row r="306" spans="1:26" hidden="1" outlineLevel="5">
      <c r="A306" s="13" t="s">
        <v>134</v>
      </c>
      <c r="B306" s="20" t="s">
        <v>604</v>
      </c>
      <c r="C306" s="11" t="s">
        <v>12</v>
      </c>
      <c r="D306" s="21">
        <f>D307</f>
        <v>1000</v>
      </c>
      <c r="E306" s="21">
        <f t="shared" si="4"/>
        <v>-1000</v>
      </c>
      <c r="F306" s="21">
        <f>F307</f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6">
        <v>0</v>
      </c>
      <c r="W306" s="5">
        <v>0</v>
      </c>
      <c r="X306" s="6">
        <v>0</v>
      </c>
      <c r="Y306" s="5">
        <v>0</v>
      </c>
      <c r="Z306" s="2"/>
    </row>
    <row r="307" spans="1:26" hidden="1" outlineLevel="6">
      <c r="A307" s="13" t="s">
        <v>82</v>
      </c>
      <c r="B307" s="20" t="s">
        <v>604</v>
      </c>
      <c r="C307" s="11" t="s">
        <v>13</v>
      </c>
      <c r="D307" s="21">
        <v>1000</v>
      </c>
      <c r="E307" s="21">
        <f t="shared" si="4"/>
        <v>-1000</v>
      </c>
      <c r="F307" s="21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6">
        <v>0</v>
      </c>
      <c r="W307" s="5">
        <v>0</v>
      </c>
      <c r="X307" s="6">
        <v>0</v>
      </c>
      <c r="Y307" s="5">
        <v>0</v>
      </c>
      <c r="Z307" s="2"/>
    </row>
    <row r="308" spans="1:26" ht="30" outlineLevel="4" collapsed="1">
      <c r="A308" s="13" t="s">
        <v>216</v>
      </c>
      <c r="B308" s="20" t="s">
        <v>605</v>
      </c>
      <c r="C308" s="11" t="s">
        <v>2</v>
      </c>
      <c r="D308" s="21">
        <f>D309+D311+D313</f>
        <v>3000000</v>
      </c>
      <c r="E308" s="21">
        <f t="shared" si="4"/>
        <v>0</v>
      </c>
      <c r="F308" s="21">
        <f>F309+F311+F313</f>
        <v>3000000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6">
        <v>0.48966515666666666</v>
      </c>
      <c r="W308" s="5">
        <v>0</v>
      </c>
      <c r="X308" s="6">
        <v>0</v>
      </c>
      <c r="Y308" s="5">
        <v>0</v>
      </c>
      <c r="Z308" s="2"/>
    </row>
    <row r="309" spans="1:26" ht="64.5" customHeight="1" outlineLevel="5">
      <c r="A309" s="13" t="s">
        <v>112</v>
      </c>
      <c r="B309" s="20" t="s">
        <v>605</v>
      </c>
      <c r="C309" s="11" t="s">
        <v>15</v>
      </c>
      <c r="D309" s="21">
        <f>D310</f>
        <v>2742808.71</v>
      </c>
      <c r="E309" s="21">
        <f t="shared" si="4"/>
        <v>-3500</v>
      </c>
      <c r="F309" s="21">
        <f>F310</f>
        <v>2739308.71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6">
        <v>0.48416080390819527</v>
      </c>
      <c r="W309" s="5">
        <v>0</v>
      </c>
      <c r="X309" s="6">
        <v>0</v>
      </c>
      <c r="Y309" s="5">
        <v>0</v>
      </c>
      <c r="Z309" s="2"/>
    </row>
    <row r="310" spans="1:26" outlineLevel="6">
      <c r="A310" s="13" t="s">
        <v>167</v>
      </c>
      <c r="B310" s="20" t="s">
        <v>605</v>
      </c>
      <c r="C310" s="11" t="s">
        <v>17</v>
      </c>
      <c r="D310" s="21">
        <v>2742808.71</v>
      </c>
      <c r="E310" s="21">
        <f t="shared" si="4"/>
        <v>-3500</v>
      </c>
      <c r="F310" s="21">
        <v>2739308.71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6">
        <v>0.48416080390819527</v>
      </c>
      <c r="W310" s="5">
        <v>0</v>
      </c>
      <c r="X310" s="6">
        <v>0</v>
      </c>
      <c r="Y310" s="5">
        <v>0</v>
      </c>
      <c r="Z310" s="2"/>
    </row>
    <row r="311" spans="1:26" ht="30.75" customHeight="1" outlineLevel="5">
      <c r="A311" s="13" t="s">
        <v>59</v>
      </c>
      <c r="B311" s="20" t="s">
        <v>605</v>
      </c>
      <c r="C311" s="11" t="s">
        <v>3</v>
      </c>
      <c r="D311" s="21">
        <f>D312</f>
        <v>256691.29</v>
      </c>
      <c r="E311" s="21">
        <f t="shared" si="4"/>
        <v>4000</v>
      </c>
      <c r="F311" s="21">
        <f>F312</f>
        <v>260691.29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6">
        <v>0.54943430297147988</v>
      </c>
      <c r="W311" s="5">
        <v>0</v>
      </c>
      <c r="X311" s="6">
        <v>0</v>
      </c>
      <c r="Y311" s="5">
        <v>0</v>
      </c>
      <c r="Z311" s="2"/>
    </row>
    <row r="312" spans="1:26" ht="39" customHeight="1" outlineLevel="6">
      <c r="A312" s="13" t="s">
        <v>60</v>
      </c>
      <c r="B312" s="20" t="s">
        <v>605</v>
      </c>
      <c r="C312" s="11" t="s">
        <v>4</v>
      </c>
      <c r="D312" s="21">
        <v>256691.29</v>
      </c>
      <c r="E312" s="21">
        <f t="shared" si="4"/>
        <v>4000</v>
      </c>
      <c r="F312" s="21">
        <v>260691.29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6">
        <v>0.54943430297147988</v>
      </c>
      <c r="W312" s="5">
        <v>0</v>
      </c>
      <c r="X312" s="6">
        <v>0</v>
      </c>
      <c r="Y312" s="5">
        <v>0</v>
      </c>
      <c r="Z312" s="2"/>
    </row>
    <row r="313" spans="1:26" hidden="1" outlineLevel="5">
      <c r="A313" s="13" t="s">
        <v>81</v>
      </c>
      <c r="B313" s="20" t="s">
        <v>605</v>
      </c>
      <c r="C313" s="11" t="s">
        <v>12</v>
      </c>
      <c r="D313" s="21">
        <f>D314</f>
        <v>500</v>
      </c>
      <c r="E313" s="21">
        <f t="shared" si="4"/>
        <v>-500</v>
      </c>
      <c r="F313" s="21">
        <f>F314</f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6">
        <v>0</v>
      </c>
      <c r="W313" s="5">
        <v>0</v>
      </c>
      <c r="X313" s="6">
        <v>0</v>
      </c>
      <c r="Y313" s="5">
        <v>0</v>
      </c>
      <c r="Z313" s="2"/>
    </row>
    <row r="314" spans="1:26" hidden="1" outlineLevel="6">
      <c r="A314" s="13" t="s">
        <v>82</v>
      </c>
      <c r="B314" s="20" t="s">
        <v>605</v>
      </c>
      <c r="C314" s="11" t="s">
        <v>13</v>
      </c>
      <c r="D314" s="21">
        <v>500</v>
      </c>
      <c r="E314" s="21">
        <f t="shared" si="4"/>
        <v>-500</v>
      </c>
      <c r="F314" s="21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6">
        <v>0</v>
      </c>
      <c r="W314" s="5">
        <v>0</v>
      </c>
      <c r="X314" s="6">
        <v>0</v>
      </c>
      <c r="Y314" s="5">
        <v>0</v>
      </c>
      <c r="Z314" s="2"/>
    </row>
    <row r="315" spans="1:26" ht="31.5" customHeight="1" outlineLevel="4" collapsed="1">
      <c r="A315" s="13" t="s">
        <v>217</v>
      </c>
      <c r="B315" s="20" t="s">
        <v>606</v>
      </c>
      <c r="C315" s="11" t="s">
        <v>2</v>
      </c>
      <c r="D315" s="21">
        <f>D316+D318+D320</f>
        <v>2710000</v>
      </c>
      <c r="E315" s="21">
        <f t="shared" si="4"/>
        <v>0</v>
      </c>
      <c r="F315" s="21">
        <f>F316+F318+F320</f>
        <v>2710000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6">
        <v>0.53920330627306268</v>
      </c>
      <c r="W315" s="5">
        <v>0</v>
      </c>
      <c r="X315" s="6">
        <v>0</v>
      </c>
      <c r="Y315" s="5">
        <v>0</v>
      </c>
      <c r="Z315" s="2"/>
    </row>
    <row r="316" spans="1:26" ht="63" customHeight="1" outlineLevel="5">
      <c r="A316" s="13" t="s">
        <v>110</v>
      </c>
      <c r="B316" s="20" t="s">
        <v>606</v>
      </c>
      <c r="C316" s="11" t="s">
        <v>15</v>
      </c>
      <c r="D316" s="21">
        <f>D317</f>
        <v>2610000</v>
      </c>
      <c r="E316" s="21">
        <f t="shared" si="4"/>
        <v>1192</v>
      </c>
      <c r="F316" s="21">
        <f>F317</f>
        <v>2611192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6">
        <v>0.54667278160919541</v>
      </c>
      <c r="W316" s="5">
        <v>0</v>
      </c>
      <c r="X316" s="6">
        <v>0</v>
      </c>
      <c r="Y316" s="5">
        <v>0</v>
      </c>
      <c r="Z316" s="2"/>
    </row>
    <row r="317" spans="1:26" ht="21.75" customHeight="1" outlineLevel="6">
      <c r="A317" s="13" t="s">
        <v>167</v>
      </c>
      <c r="B317" s="20" t="s">
        <v>606</v>
      </c>
      <c r="C317" s="11" t="s">
        <v>17</v>
      </c>
      <c r="D317" s="21">
        <v>2610000</v>
      </c>
      <c r="E317" s="21">
        <f t="shared" si="4"/>
        <v>1192</v>
      </c>
      <c r="F317" s="21">
        <v>2611192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6">
        <v>0.54667278160919541</v>
      </c>
      <c r="W317" s="5">
        <v>0</v>
      </c>
      <c r="X317" s="6">
        <v>0</v>
      </c>
      <c r="Y317" s="5">
        <v>0</v>
      </c>
      <c r="Z317" s="2"/>
    </row>
    <row r="318" spans="1:26" ht="30.75" customHeight="1" outlineLevel="5">
      <c r="A318" s="13" t="s">
        <v>59</v>
      </c>
      <c r="B318" s="20" t="s">
        <v>606</v>
      </c>
      <c r="C318" s="11" t="s">
        <v>3</v>
      </c>
      <c r="D318" s="21">
        <f>D319</f>
        <v>98000</v>
      </c>
      <c r="E318" s="21">
        <f t="shared" si="4"/>
        <v>808</v>
      </c>
      <c r="F318" s="21">
        <f>F319</f>
        <v>98808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6">
        <v>0.35127551020408165</v>
      </c>
      <c r="W318" s="5">
        <v>0</v>
      </c>
      <c r="X318" s="6">
        <v>0</v>
      </c>
      <c r="Y318" s="5">
        <v>0</v>
      </c>
      <c r="Z318" s="2"/>
    </row>
    <row r="319" spans="1:26" ht="36" customHeight="1" outlineLevel="6">
      <c r="A319" s="13" t="s">
        <v>60</v>
      </c>
      <c r="B319" s="20" t="s">
        <v>606</v>
      </c>
      <c r="C319" s="11" t="s">
        <v>4</v>
      </c>
      <c r="D319" s="21">
        <v>98000</v>
      </c>
      <c r="E319" s="21">
        <f t="shared" si="4"/>
        <v>808</v>
      </c>
      <c r="F319" s="21">
        <v>98808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6">
        <v>0.35127551020408165</v>
      </c>
      <c r="W319" s="5">
        <v>0</v>
      </c>
      <c r="X319" s="6">
        <v>0</v>
      </c>
      <c r="Y319" s="5">
        <v>0</v>
      </c>
      <c r="Z319" s="2"/>
    </row>
    <row r="320" spans="1:26" hidden="1" outlineLevel="5">
      <c r="A320" s="13" t="s">
        <v>81</v>
      </c>
      <c r="B320" s="20" t="s">
        <v>606</v>
      </c>
      <c r="C320" s="11" t="s">
        <v>12</v>
      </c>
      <c r="D320" s="21">
        <f>D321</f>
        <v>2000</v>
      </c>
      <c r="E320" s="21">
        <f t="shared" si="4"/>
        <v>-2000</v>
      </c>
      <c r="F320" s="21">
        <f>F321</f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6">
        <v>0</v>
      </c>
      <c r="W320" s="5">
        <v>0</v>
      </c>
      <c r="X320" s="6">
        <v>0</v>
      </c>
      <c r="Y320" s="5">
        <v>0</v>
      </c>
      <c r="Z320" s="2"/>
    </row>
    <row r="321" spans="1:26" hidden="1" outlineLevel="6">
      <c r="A321" s="13" t="s">
        <v>82</v>
      </c>
      <c r="B321" s="20" t="s">
        <v>606</v>
      </c>
      <c r="C321" s="11" t="s">
        <v>13</v>
      </c>
      <c r="D321" s="21">
        <v>2000</v>
      </c>
      <c r="E321" s="21">
        <f t="shared" si="4"/>
        <v>-2000</v>
      </c>
      <c r="F321" s="21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6">
        <v>0</v>
      </c>
      <c r="W321" s="5">
        <v>0</v>
      </c>
      <c r="X321" s="6">
        <v>0</v>
      </c>
      <c r="Y321" s="5">
        <v>0</v>
      </c>
      <c r="Z321" s="2"/>
    </row>
    <row r="322" spans="1:26" ht="30" outlineLevel="4" collapsed="1">
      <c r="A322" s="13" t="s">
        <v>218</v>
      </c>
      <c r="B322" s="20" t="s">
        <v>607</v>
      </c>
      <c r="C322" s="11" t="s">
        <v>2</v>
      </c>
      <c r="D322" s="21">
        <f>D323+D325+D327</f>
        <v>3660000</v>
      </c>
      <c r="E322" s="21">
        <f t="shared" si="4"/>
        <v>0</v>
      </c>
      <c r="F322" s="21">
        <f>F323+F325+F327</f>
        <v>3660000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6">
        <v>0.5092594781420765</v>
      </c>
      <c r="W322" s="5">
        <v>0</v>
      </c>
      <c r="X322" s="6">
        <v>0</v>
      </c>
      <c r="Y322" s="5">
        <v>0</v>
      </c>
      <c r="Z322" s="2"/>
    </row>
    <row r="323" spans="1:26" ht="64.5" customHeight="1" outlineLevel="5">
      <c r="A323" s="13" t="s">
        <v>112</v>
      </c>
      <c r="B323" s="20" t="s">
        <v>607</v>
      </c>
      <c r="C323" s="11" t="s">
        <v>15</v>
      </c>
      <c r="D323" s="21">
        <f>D324</f>
        <v>3368506.42</v>
      </c>
      <c r="E323" s="21">
        <f t="shared" si="4"/>
        <v>-20000</v>
      </c>
      <c r="F323" s="21">
        <f>F324</f>
        <v>3348506.42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6">
        <v>0.51808406231269699</v>
      </c>
      <c r="W323" s="5">
        <v>0</v>
      </c>
      <c r="X323" s="6">
        <v>0</v>
      </c>
      <c r="Y323" s="5">
        <v>0</v>
      </c>
      <c r="Z323" s="2"/>
    </row>
    <row r="324" spans="1:26" outlineLevel="6">
      <c r="A324" s="13" t="s">
        <v>167</v>
      </c>
      <c r="B324" s="20" t="s">
        <v>607</v>
      </c>
      <c r="C324" s="11" t="s">
        <v>17</v>
      </c>
      <c r="D324" s="21">
        <v>3368506.42</v>
      </c>
      <c r="E324" s="21">
        <f t="shared" si="4"/>
        <v>-20000</v>
      </c>
      <c r="F324" s="21">
        <v>3348506.42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6">
        <v>0.51808406231269699</v>
      </c>
      <c r="W324" s="5">
        <v>0</v>
      </c>
      <c r="X324" s="6">
        <v>0</v>
      </c>
      <c r="Y324" s="5">
        <v>0</v>
      </c>
      <c r="Z324" s="2"/>
    </row>
    <row r="325" spans="1:26" ht="33" customHeight="1" outlineLevel="5">
      <c r="A325" s="13" t="s">
        <v>59</v>
      </c>
      <c r="B325" s="20" t="s">
        <v>607</v>
      </c>
      <c r="C325" s="11" t="s">
        <v>3</v>
      </c>
      <c r="D325" s="21">
        <f>D326</f>
        <v>290493.58</v>
      </c>
      <c r="E325" s="21">
        <f t="shared" si="4"/>
        <v>21000</v>
      </c>
      <c r="F325" s="21">
        <f>F326</f>
        <v>311493.58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6">
        <v>0.40868441911866005</v>
      </c>
      <c r="W325" s="5">
        <v>0</v>
      </c>
      <c r="X325" s="6">
        <v>0</v>
      </c>
      <c r="Y325" s="5">
        <v>0</v>
      </c>
      <c r="Z325" s="2"/>
    </row>
    <row r="326" spans="1:26" ht="36" customHeight="1" outlineLevel="6">
      <c r="A326" s="13" t="s">
        <v>60</v>
      </c>
      <c r="B326" s="20" t="s">
        <v>607</v>
      </c>
      <c r="C326" s="11" t="s">
        <v>4</v>
      </c>
      <c r="D326" s="21">
        <v>290493.58</v>
      </c>
      <c r="E326" s="21">
        <f t="shared" si="4"/>
        <v>21000</v>
      </c>
      <c r="F326" s="21">
        <v>311493.58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6">
        <v>0.40868441911866005</v>
      </c>
      <c r="W326" s="5">
        <v>0</v>
      </c>
      <c r="X326" s="6">
        <v>0</v>
      </c>
      <c r="Y326" s="5">
        <v>0</v>
      </c>
      <c r="Z326" s="2"/>
    </row>
    <row r="327" spans="1:26" hidden="1" outlineLevel="5">
      <c r="A327" s="13" t="s">
        <v>81</v>
      </c>
      <c r="B327" s="20" t="s">
        <v>607</v>
      </c>
      <c r="C327" s="11" t="s">
        <v>12</v>
      </c>
      <c r="D327" s="21">
        <f>D328</f>
        <v>1000</v>
      </c>
      <c r="E327" s="21">
        <f t="shared" si="4"/>
        <v>-1000</v>
      </c>
      <c r="F327" s="21">
        <f>F328</f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6">
        <v>0</v>
      </c>
      <c r="W327" s="5">
        <v>0</v>
      </c>
      <c r="X327" s="6">
        <v>0</v>
      </c>
      <c r="Y327" s="5">
        <v>0</v>
      </c>
      <c r="Z327" s="2"/>
    </row>
    <row r="328" spans="1:26" hidden="1" outlineLevel="6">
      <c r="A328" s="13" t="s">
        <v>82</v>
      </c>
      <c r="B328" s="20" t="s">
        <v>607</v>
      </c>
      <c r="C328" s="11" t="s">
        <v>13</v>
      </c>
      <c r="D328" s="21">
        <v>1000</v>
      </c>
      <c r="E328" s="21">
        <f t="shared" ref="E328:E387" si="5">F328-D328</f>
        <v>-1000</v>
      </c>
      <c r="F328" s="21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6">
        <v>0</v>
      </c>
      <c r="W328" s="5">
        <v>0</v>
      </c>
      <c r="X328" s="6">
        <v>0</v>
      </c>
      <c r="Y328" s="5">
        <v>0</v>
      </c>
      <c r="Z328" s="2"/>
    </row>
    <row r="329" spans="1:26" ht="38.25" customHeight="1" outlineLevel="4" collapsed="1">
      <c r="A329" s="13" t="s">
        <v>219</v>
      </c>
      <c r="B329" s="20" t="s">
        <v>608</v>
      </c>
      <c r="C329" s="11" t="s">
        <v>2</v>
      </c>
      <c r="D329" s="21">
        <f>D330</f>
        <v>30000</v>
      </c>
      <c r="E329" s="21">
        <f t="shared" si="5"/>
        <v>800</v>
      </c>
      <c r="F329" s="21">
        <f>F330</f>
        <v>30800</v>
      </c>
      <c r="G329" s="5">
        <v>0</v>
      </c>
      <c r="H329" s="5">
        <v>0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6">
        <v>0</v>
      </c>
      <c r="W329" s="5">
        <v>0</v>
      </c>
      <c r="X329" s="6">
        <v>0</v>
      </c>
      <c r="Y329" s="5">
        <v>0</v>
      </c>
      <c r="Z329" s="2"/>
    </row>
    <row r="330" spans="1:26" ht="35.25" customHeight="1" outlineLevel="5">
      <c r="A330" s="13" t="s">
        <v>59</v>
      </c>
      <c r="B330" s="20" t="s">
        <v>608</v>
      </c>
      <c r="C330" s="11" t="s">
        <v>3</v>
      </c>
      <c r="D330" s="21">
        <f>D331</f>
        <v>30000</v>
      </c>
      <c r="E330" s="21">
        <f t="shared" si="5"/>
        <v>800</v>
      </c>
      <c r="F330" s="21">
        <f>F331</f>
        <v>30800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6">
        <v>0</v>
      </c>
      <c r="W330" s="5">
        <v>0</v>
      </c>
      <c r="X330" s="6">
        <v>0</v>
      </c>
      <c r="Y330" s="5">
        <v>0</v>
      </c>
      <c r="Z330" s="2"/>
    </row>
    <row r="331" spans="1:26" ht="36" customHeight="1" outlineLevel="6">
      <c r="A331" s="13" t="s">
        <v>90</v>
      </c>
      <c r="B331" s="20" t="s">
        <v>608</v>
      </c>
      <c r="C331" s="11" t="s">
        <v>4</v>
      </c>
      <c r="D331" s="21">
        <v>30000</v>
      </c>
      <c r="E331" s="21">
        <f t="shared" si="5"/>
        <v>800</v>
      </c>
      <c r="F331" s="21">
        <v>30800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6">
        <v>0</v>
      </c>
      <c r="W331" s="5">
        <v>0</v>
      </c>
      <c r="X331" s="6">
        <v>0</v>
      </c>
      <c r="Y331" s="5">
        <v>0</v>
      </c>
      <c r="Z331" s="2"/>
    </row>
    <row r="332" spans="1:26" ht="30" outlineLevel="4">
      <c r="A332" s="13" t="s">
        <v>220</v>
      </c>
      <c r="B332" s="20" t="s">
        <v>609</v>
      </c>
      <c r="C332" s="11" t="s">
        <v>2</v>
      </c>
      <c r="D332" s="21">
        <f>D335</f>
        <v>80000</v>
      </c>
      <c r="E332" s="21">
        <f t="shared" si="5"/>
        <v>-44008</v>
      </c>
      <c r="F332" s="21">
        <f>F333+F335</f>
        <v>35992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6">
        <v>0</v>
      </c>
      <c r="W332" s="5">
        <v>0</v>
      </c>
      <c r="X332" s="6">
        <v>0</v>
      </c>
      <c r="Y332" s="5">
        <v>0</v>
      </c>
      <c r="Z332" s="2"/>
    </row>
    <row r="333" spans="1:26" ht="60" outlineLevel="4">
      <c r="A333" s="13" t="s">
        <v>112</v>
      </c>
      <c r="B333" s="20" t="s">
        <v>609</v>
      </c>
      <c r="C333" s="11">
        <v>100</v>
      </c>
      <c r="D333" s="21"/>
      <c r="E333" s="21">
        <f t="shared" si="5"/>
        <v>1192</v>
      </c>
      <c r="F333" s="21">
        <f>F334</f>
        <v>1192</v>
      </c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6"/>
      <c r="W333" s="5"/>
      <c r="X333" s="6"/>
      <c r="Y333" s="5"/>
      <c r="Z333" s="2"/>
    </row>
    <row r="334" spans="1:26" outlineLevel="4">
      <c r="A334" s="13" t="s">
        <v>167</v>
      </c>
      <c r="B334" s="20" t="s">
        <v>609</v>
      </c>
      <c r="C334" s="11">
        <v>110</v>
      </c>
      <c r="D334" s="21"/>
      <c r="E334" s="21">
        <f t="shared" si="5"/>
        <v>1192</v>
      </c>
      <c r="F334" s="21">
        <v>1192</v>
      </c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6"/>
      <c r="W334" s="5"/>
      <c r="X334" s="6"/>
      <c r="Y334" s="5"/>
      <c r="Z334" s="2"/>
    </row>
    <row r="335" spans="1:26" ht="30" outlineLevel="5">
      <c r="A335" s="13" t="s">
        <v>59</v>
      </c>
      <c r="B335" s="20" t="s">
        <v>609</v>
      </c>
      <c r="C335" s="11" t="s">
        <v>3</v>
      </c>
      <c r="D335" s="21">
        <f>D336</f>
        <v>80000</v>
      </c>
      <c r="E335" s="21">
        <f t="shared" si="5"/>
        <v>-45200</v>
      </c>
      <c r="F335" s="21">
        <f>F336</f>
        <v>34800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6">
        <v>0</v>
      </c>
      <c r="W335" s="5">
        <v>0</v>
      </c>
      <c r="X335" s="6">
        <v>0</v>
      </c>
      <c r="Y335" s="5">
        <v>0</v>
      </c>
      <c r="Z335" s="2"/>
    </row>
    <row r="336" spans="1:26" ht="30" outlineLevel="6">
      <c r="A336" s="13" t="s">
        <v>60</v>
      </c>
      <c r="B336" s="20" t="s">
        <v>609</v>
      </c>
      <c r="C336" s="11" t="s">
        <v>4</v>
      </c>
      <c r="D336" s="21">
        <v>80000</v>
      </c>
      <c r="E336" s="21">
        <f t="shared" si="5"/>
        <v>-45200</v>
      </c>
      <c r="F336" s="21">
        <v>34800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6">
        <v>0</v>
      </c>
      <c r="W336" s="5">
        <v>0</v>
      </c>
      <c r="X336" s="6">
        <v>0</v>
      </c>
      <c r="Y336" s="5">
        <v>0</v>
      </c>
      <c r="Z336" s="2"/>
    </row>
    <row r="337" spans="1:26" ht="30" outlineLevel="4">
      <c r="A337" s="13" t="s">
        <v>221</v>
      </c>
      <c r="B337" s="20" t="s">
        <v>610</v>
      </c>
      <c r="C337" s="11" t="s">
        <v>2</v>
      </c>
      <c r="D337" s="21">
        <f>D338</f>
        <v>30000</v>
      </c>
      <c r="E337" s="21">
        <f t="shared" si="5"/>
        <v>-14650</v>
      </c>
      <c r="F337" s="21">
        <f>F338</f>
        <v>15350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6">
        <v>0</v>
      </c>
      <c r="W337" s="5">
        <v>0</v>
      </c>
      <c r="X337" s="6">
        <v>0</v>
      </c>
      <c r="Y337" s="5">
        <v>0</v>
      </c>
      <c r="Z337" s="2"/>
    </row>
    <row r="338" spans="1:26" ht="33" customHeight="1" outlineLevel="5">
      <c r="A338" s="13" t="s">
        <v>59</v>
      </c>
      <c r="B338" s="20" t="s">
        <v>610</v>
      </c>
      <c r="C338" s="11" t="s">
        <v>3</v>
      </c>
      <c r="D338" s="21">
        <f>D339</f>
        <v>30000</v>
      </c>
      <c r="E338" s="21">
        <f t="shared" si="5"/>
        <v>-14650</v>
      </c>
      <c r="F338" s="21">
        <f>F339</f>
        <v>15350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6">
        <v>0</v>
      </c>
      <c r="W338" s="5">
        <v>0</v>
      </c>
      <c r="X338" s="6">
        <v>0</v>
      </c>
      <c r="Y338" s="5">
        <v>0</v>
      </c>
      <c r="Z338" s="2"/>
    </row>
    <row r="339" spans="1:26" ht="30" outlineLevel="6">
      <c r="A339" s="13" t="s">
        <v>90</v>
      </c>
      <c r="B339" s="20" t="s">
        <v>610</v>
      </c>
      <c r="C339" s="11" t="s">
        <v>4</v>
      </c>
      <c r="D339" s="21">
        <v>30000</v>
      </c>
      <c r="E339" s="21">
        <f t="shared" si="5"/>
        <v>-14650</v>
      </c>
      <c r="F339" s="21">
        <v>15350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6">
        <v>0</v>
      </c>
      <c r="W339" s="5">
        <v>0</v>
      </c>
      <c r="X339" s="6">
        <v>0</v>
      </c>
      <c r="Y339" s="5">
        <v>0</v>
      </c>
      <c r="Z339" s="2"/>
    </row>
    <row r="340" spans="1:26" ht="30" outlineLevel="4">
      <c r="A340" s="13" t="s">
        <v>222</v>
      </c>
      <c r="B340" s="20" t="s">
        <v>611</v>
      </c>
      <c r="C340" s="11" t="s">
        <v>2</v>
      </c>
      <c r="D340" s="21">
        <f>D341</f>
        <v>30000</v>
      </c>
      <c r="E340" s="21">
        <f t="shared" si="5"/>
        <v>-8500</v>
      </c>
      <c r="F340" s="21">
        <f>F341</f>
        <v>21500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6">
        <v>0</v>
      </c>
      <c r="W340" s="5">
        <v>0</v>
      </c>
      <c r="X340" s="6">
        <v>0</v>
      </c>
      <c r="Y340" s="5">
        <v>0</v>
      </c>
      <c r="Z340" s="2"/>
    </row>
    <row r="341" spans="1:26" ht="37.5" customHeight="1" outlineLevel="5">
      <c r="A341" s="13" t="s">
        <v>58</v>
      </c>
      <c r="B341" s="20" t="s">
        <v>611</v>
      </c>
      <c r="C341" s="11" t="s">
        <v>3</v>
      </c>
      <c r="D341" s="21">
        <f>D342</f>
        <v>30000</v>
      </c>
      <c r="E341" s="21">
        <f t="shared" si="5"/>
        <v>-8500</v>
      </c>
      <c r="F341" s="21">
        <f>F342</f>
        <v>21500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6">
        <v>0</v>
      </c>
      <c r="W341" s="5">
        <v>0</v>
      </c>
      <c r="X341" s="6">
        <v>0</v>
      </c>
      <c r="Y341" s="5">
        <v>0</v>
      </c>
      <c r="Z341" s="2"/>
    </row>
    <row r="342" spans="1:26" ht="30" outlineLevel="6">
      <c r="A342" s="13" t="s">
        <v>60</v>
      </c>
      <c r="B342" s="20" t="s">
        <v>611</v>
      </c>
      <c r="C342" s="11" t="s">
        <v>4</v>
      </c>
      <c r="D342" s="21">
        <v>30000</v>
      </c>
      <c r="E342" s="21">
        <f t="shared" si="5"/>
        <v>-8500</v>
      </c>
      <c r="F342" s="21">
        <v>21500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6">
        <v>0</v>
      </c>
      <c r="W342" s="5">
        <v>0</v>
      </c>
      <c r="X342" s="6">
        <v>0</v>
      </c>
      <c r="Y342" s="5">
        <v>0</v>
      </c>
      <c r="Z342" s="2"/>
    </row>
    <row r="343" spans="1:26" ht="30" outlineLevel="4">
      <c r="A343" s="13" t="s">
        <v>223</v>
      </c>
      <c r="B343" s="20" t="s">
        <v>612</v>
      </c>
      <c r="C343" s="11" t="s">
        <v>2</v>
      </c>
      <c r="D343" s="21">
        <f>D344</f>
        <v>84000</v>
      </c>
      <c r="E343" s="21">
        <f t="shared" si="5"/>
        <v>-31400</v>
      </c>
      <c r="F343" s="21">
        <f>F344</f>
        <v>52600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6">
        <v>0</v>
      </c>
      <c r="W343" s="5">
        <v>0</v>
      </c>
      <c r="X343" s="6">
        <v>0</v>
      </c>
      <c r="Y343" s="5">
        <v>0</v>
      </c>
      <c r="Z343" s="2"/>
    </row>
    <row r="344" spans="1:26" ht="35.25" customHeight="1" outlineLevel="5">
      <c r="A344" s="13" t="s">
        <v>58</v>
      </c>
      <c r="B344" s="20" t="s">
        <v>612</v>
      </c>
      <c r="C344" s="11" t="s">
        <v>3</v>
      </c>
      <c r="D344" s="21">
        <f>D345</f>
        <v>84000</v>
      </c>
      <c r="E344" s="21">
        <f t="shared" si="5"/>
        <v>-31400</v>
      </c>
      <c r="F344" s="21">
        <f>F345</f>
        <v>52600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6">
        <v>0</v>
      </c>
      <c r="W344" s="5">
        <v>0</v>
      </c>
      <c r="X344" s="6">
        <v>0</v>
      </c>
      <c r="Y344" s="5">
        <v>0</v>
      </c>
      <c r="Z344" s="2"/>
    </row>
    <row r="345" spans="1:26" ht="30" outlineLevel="6">
      <c r="A345" s="13" t="s">
        <v>60</v>
      </c>
      <c r="B345" s="20" t="s">
        <v>612</v>
      </c>
      <c r="C345" s="11" t="s">
        <v>4</v>
      </c>
      <c r="D345" s="21">
        <v>84000</v>
      </c>
      <c r="E345" s="21">
        <f t="shared" si="5"/>
        <v>-31400</v>
      </c>
      <c r="F345" s="21">
        <v>52600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6">
        <v>0</v>
      </c>
      <c r="W345" s="5">
        <v>0</v>
      </c>
      <c r="X345" s="6">
        <v>0</v>
      </c>
      <c r="Y345" s="5">
        <v>0</v>
      </c>
      <c r="Z345" s="2"/>
    </row>
    <row r="346" spans="1:26" outlineLevel="3">
      <c r="A346" s="13" t="s">
        <v>224</v>
      </c>
      <c r="B346" s="20" t="s">
        <v>613</v>
      </c>
      <c r="C346" s="11" t="s">
        <v>2</v>
      </c>
      <c r="D346" s="21">
        <f>D347+D354+D359</f>
        <v>17910968.579999998</v>
      </c>
      <c r="E346" s="21">
        <f t="shared" si="5"/>
        <v>232428.63999999687</v>
      </c>
      <c r="F346" s="21">
        <f>F347+F354+F359</f>
        <v>18143397.219999995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6">
        <v>0.56012724857339902</v>
      </c>
      <c r="W346" s="5">
        <v>0</v>
      </c>
      <c r="X346" s="6">
        <v>0</v>
      </c>
      <c r="Y346" s="5">
        <v>0</v>
      </c>
      <c r="Z346" s="2"/>
    </row>
    <row r="347" spans="1:26" ht="30" outlineLevel="4">
      <c r="A347" s="13" t="s">
        <v>225</v>
      </c>
      <c r="B347" s="20" t="s">
        <v>614</v>
      </c>
      <c r="C347" s="11" t="s">
        <v>2</v>
      </c>
      <c r="D347" s="21">
        <f>D348+D350+D352</f>
        <v>17470467.699999999</v>
      </c>
      <c r="E347" s="21">
        <f t="shared" si="5"/>
        <v>101167.97999999672</v>
      </c>
      <c r="F347" s="21">
        <f>F348+F350+F352</f>
        <v>17571635.679999996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6">
        <v>0.5576547507082481</v>
      </c>
      <c r="W347" s="5">
        <v>0</v>
      </c>
      <c r="X347" s="6">
        <v>0</v>
      </c>
      <c r="Y347" s="5">
        <v>0</v>
      </c>
      <c r="Z347" s="2"/>
    </row>
    <row r="348" spans="1:26" ht="72.75" customHeight="1" outlineLevel="5">
      <c r="A348" s="13" t="s">
        <v>110</v>
      </c>
      <c r="B348" s="20" t="s">
        <v>614</v>
      </c>
      <c r="C348" s="11" t="s">
        <v>15</v>
      </c>
      <c r="D348" s="21">
        <v>14978977.77</v>
      </c>
      <c r="E348" s="21">
        <f t="shared" si="5"/>
        <v>7041.0099999997765</v>
      </c>
      <c r="F348" s="21">
        <f>F349</f>
        <v>14986018.779999999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6">
        <v>0.5480951995564648</v>
      </c>
      <c r="W348" s="5">
        <v>0</v>
      </c>
      <c r="X348" s="6">
        <v>0</v>
      </c>
      <c r="Y348" s="5">
        <v>0</v>
      </c>
      <c r="Z348" s="2"/>
    </row>
    <row r="349" spans="1:26" ht="23.25" customHeight="1" outlineLevel="6">
      <c r="A349" s="13" t="s">
        <v>167</v>
      </c>
      <c r="B349" s="20" t="s">
        <v>614</v>
      </c>
      <c r="C349" s="11" t="s">
        <v>17</v>
      </c>
      <c r="D349" s="21">
        <v>14978977.77</v>
      </c>
      <c r="E349" s="21">
        <f t="shared" si="5"/>
        <v>7041.0099999997765</v>
      </c>
      <c r="F349" s="21">
        <v>14986018.779999999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6">
        <v>0.5480951995564648</v>
      </c>
      <c r="W349" s="5">
        <v>0</v>
      </c>
      <c r="X349" s="6">
        <v>0</v>
      </c>
      <c r="Y349" s="5">
        <v>0</v>
      </c>
      <c r="Z349" s="2"/>
    </row>
    <row r="350" spans="1:26" ht="36.75" customHeight="1" outlineLevel="5">
      <c r="A350" s="13" t="s">
        <v>58</v>
      </c>
      <c r="B350" s="20" t="s">
        <v>614</v>
      </c>
      <c r="C350" s="11" t="s">
        <v>3</v>
      </c>
      <c r="D350" s="21">
        <v>2488964.9300000002</v>
      </c>
      <c r="E350" s="21">
        <f t="shared" si="5"/>
        <v>96407.139999999665</v>
      </c>
      <c r="F350" s="21">
        <f>F351</f>
        <v>2585372.0699999998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6">
        <v>0.61565297748088399</v>
      </c>
      <c r="W350" s="5">
        <v>0</v>
      </c>
      <c r="X350" s="6">
        <v>0</v>
      </c>
      <c r="Y350" s="5">
        <v>0</v>
      </c>
      <c r="Z350" s="2"/>
    </row>
    <row r="351" spans="1:26" ht="36.75" customHeight="1" outlineLevel="6">
      <c r="A351" s="13" t="s">
        <v>60</v>
      </c>
      <c r="B351" s="20" t="s">
        <v>614</v>
      </c>
      <c r="C351" s="11" t="s">
        <v>4</v>
      </c>
      <c r="D351" s="21">
        <v>2488964.9300000002</v>
      </c>
      <c r="E351" s="21">
        <f t="shared" si="5"/>
        <v>96407.139999999665</v>
      </c>
      <c r="F351" s="21">
        <v>2585372.0699999998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6">
        <v>0.61565297748088399</v>
      </c>
      <c r="W351" s="5">
        <v>0</v>
      </c>
      <c r="X351" s="6">
        <v>0</v>
      </c>
      <c r="Y351" s="5">
        <v>0</v>
      </c>
      <c r="Z351" s="2"/>
    </row>
    <row r="352" spans="1:26" outlineLevel="5">
      <c r="A352" s="13" t="s">
        <v>81</v>
      </c>
      <c r="B352" s="20" t="s">
        <v>614</v>
      </c>
      <c r="C352" s="11" t="s">
        <v>12</v>
      </c>
      <c r="D352" s="21">
        <v>2525</v>
      </c>
      <c r="E352" s="21">
        <f t="shared" si="5"/>
        <v>-2280.17</v>
      </c>
      <c r="F352" s="21">
        <f>F353</f>
        <v>244.83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6">
        <v>9.6962376237623757E-2</v>
      </c>
      <c r="W352" s="5">
        <v>0</v>
      </c>
      <c r="X352" s="6">
        <v>0</v>
      </c>
      <c r="Y352" s="5">
        <v>0</v>
      </c>
      <c r="Z352" s="2"/>
    </row>
    <row r="353" spans="1:26" outlineLevel="6">
      <c r="A353" s="13" t="s">
        <v>82</v>
      </c>
      <c r="B353" s="20" t="s">
        <v>614</v>
      </c>
      <c r="C353" s="11" t="s">
        <v>13</v>
      </c>
      <c r="D353" s="21">
        <v>2525</v>
      </c>
      <c r="E353" s="21">
        <f t="shared" si="5"/>
        <v>-2280.17</v>
      </c>
      <c r="F353" s="21">
        <v>244.83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6">
        <v>9.6962376237623757E-2</v>
      </c>
      <c r="W353" s="5">
        <v>0</v>
      </c>
      <c r="X353" s="6">
        <v>0</v>
      </c>
      <c r="Y353" s="5">
        <v>0</v>
      </c>
      <c r="Z353" s="2"/>
    </row>
    <row r="354" spans="1:26" ht="28.5" customHeight="1" outlineLevel="4">
      <c r="A354" s="13" t="s">
        <v>226</v>
      </c>
      <c r="B354" s="20" t="s">
        <v>615</v>
      </c>
      <c r="C354" s="11" t="s">
        <v>2</v>
      </c>
      <c r="D354" s="21">
        <f>D355+D357</f>
        <v>181100</v>
      </c>
      <c r="E354" s="21">
        <f t="shared" si="5"/>
        <v>131260.65999999997</v>
      </c>
      <c r="F354" s="21">
        <f>F355+F357</f>
        <v>312360.65999999997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6">
        <v>0.16858840419657647</v>
      </c>
      <c r="W354" s="5">
        <v>0</v>
      </c>
      <c r="X354" s="6">
        <v>0</v>
      </c>
      <c r="Y354" s="5">
        <v>0</v>
      </c>
      <c r="Z354" s="2"/>
    </row>
    <row r="355" spans="1:26" ht="62.25" customHeight="1" outlineLevel="5">
      <c r="A355" s="13" t="s">
        <v>112</v>
      </c>
      <c r="B355" s="20" t="s">
        <v>615</v>
      </c>
      <c r="C355" s="11" t="s">
        <v>15</v>
      </c>
      <c r="D355" s="21">
        <f>D356</f>
        <v>10000</v>
      </c>
      <c r="E355" s="21">
        <f t="shared" si="5"/>
        <v>309</v>
      </c>
      <c r="F355" s="21">
        <f>F356</f>
        <v>10309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6">
        <v>0.41460000000000002</v>
      </c>
      <c r="W355" s="5">
        <v>0</v>
      </c>
      <c r="X355" s="6">
        <v>0</v>
      </c>
      <c r="Y355" s="5">
        <v>0</v>
      </c>
      <c r="Z355" s="2"/>
    </row>
    <row r="356" spans="1:26" outlineLevel="6">
      <c r="A356" s="13" t="s">
        <v>227</v>
      </c>
      <c r="B356" s="20" t="s">
        <v>615</v>
      </c>
      <c r="C356" s="11" t="s">
        <v>17</v>
      </c>
      <c r="D356" s="21">
        <v>10000</v>
      </c>
      <c r="E356" s="21">
        <f t="shared" si="5"/>
        <v>309</v>
      </c>
      <c r="F356" s="21">
        <v>10309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6">
        <v>0.41460000000000002</v>
      </c>
      <c r="W356" s="5">
        <v>0</v>
      </c>
      <c r="X356" s="6">
        <v>0</v>
      </c>
      <c r="Y356" s="5">
        <v>0</v>
      </c>
      <c r="Z356" s="2"/>
    </row>
    <row r="357" spans="1:26" ht="33.75" customHeight="1" outlineLevel="5">
      <c r="A357" s="13" t="s">
        <v>58</v>
      </c>
      <c r="B357" s="20" t="s">
        <v>615</v>
      </c>
      <c r="C357" s="11" t="s">
        <v>3</v>
      </c>
      <c r="D357" s="21">
        <f>D358</f>
        <v>171100</v>
      </c>
      <c r="E357" s="21">
        <f t="shared" si="5"/>
        <v>130951.65999999997</v>
      </c>
      <c r="F357" s="21">
        <f>F358</f>
        <v>302051.65999999997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6">
        <v>0.15421016949152541</v>
      </c>
      <c r="W357" s="5">
        <v>0</v>
      </c>
      <c r="X357" s="6">
        <v>0</v>
      </c>
      <c r="Y357" s="5">
        <v>0</v>
      </c>
      <c r="Z357" s="2"/>
    </row>
    <row r="358" spans="1:26" ht="30" outlineLevel="6">
      <c r="A358" s="13" t="s">
        <v>90</v>
      </c>
      <c r="B358" s="20" t="s">
        <v>615</v>
      </c>
      <c r="C358" s="11" t="s">
        <v>4</v>
      </c>
      <c r="D358" s="21">
        <v>171100</v>
      </c>
      <c r="E358" s="21">
        <f t="shared" si="5"/>
        <v>130951.65999999997</v>
      </c>
      <c r="F358" s="21">
        <v>302051.65999999997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6">
        <v>0.15421016949152541</v>
      </c>
      <c r="W358" s="5">
        <v>0</v>
      </c>
      <c r="X358" s="6">
        <v>0</v>
      </c>
      <c r="Y358" s="5">
        <v>0</v>
      </c>
      <c r="Z358" s="2"/>
    </row>
    <row r="359" spans="1:26" ht="54" customHeight="1" outlineLevel="4">
      <c r="A359" s="13" t="s">
        <v>228</v>
      </c>
      <c r="B359" s="20" t="s">
        <v>616</v>
      </c>
      <c r="C359" s="11" t="s">
        <v>2</v>
      </c>
      <c r="D359" s="21">
        <f>D360</f>
        <v>259400.88</v>
      </c>
      <c r="E359" s="21">
        <f t="shared" si="5"/>
        <v>0</v>
      </c>
      <c r="F359" s="21">
        <f>F360</f>
        <v>259400.88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6">
        <v>1</v>
      </c>
      <c r="W359" s="5">
        <v>0</v>
      </c>
      <c r="X359" s="6">
        <v>0</v>
      </c>
      <c r="Y359" s="5">
        <v>0</v>
      </c>
      <c r="Z359" s="2"/>
    </row>
    <row r="360" spans="1:26" ht="30.75" customHeight="1" outlineLevel="5">
      <c r="A360" s="13" t="s">
        <v>59</v>
      </c>
      <c r="B360" s="20" t="s">
        <v>616</v>
      </c>
      <c r="C360" s="11" t="s">
        <v>3</v>
      </c>
      <c r="D360" s="21">
        <f>D361</f>
        <v>259400.88</v>
      </c>
      <c r="E360" s="21">
        <f t="shared" si="5"/>
        <v>0</v>
      </c>
      <c r="F360" s="21">
        <f>F361</f>
        <v>259400.88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6">
        <v>1</v>
      </c>
      <c r="W360" s="5">
        <v>0</v>
      </c>
      <c r="X360" s="6">
        <v>0</v>
      </c>
      <c r="Y360" s="5">
        <v>0</v>
      </c>
      <c r="Z360" s="2"/>
    </row>
    <row r="361" spans="1:26" ht="30" outlineLevel="6">
      <c r="A361" s="13" t="s">
        <v>90</v>
      </c>
      <c r="B361" s="20" t="s">
        <v>616</v>
      </c>
      <c r="C361" s="11" t="s">
        <v>4</v>
      </c>
      <c r="D361" s="21">
        <v>259400.88</v>
      </c>
      <c r="E361" s="21">
        <f t="shared" si="5"/>
        <v>0</v>
      </c>
      <c r="F361" s="21">
        <v>259400.88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6">
        <v>1</v>
      </c>
      <c r="W361" s="5">
        <v>0</v>
      </c>
      <c r="X361" s="6">
        <v>0</v>
      </c>
      <c r="Y361" s="5">
        <v>0</v>
      </c>
      <c r="Z361" s="2"/>
    </row>
    <row r="362" spans="1:26" ht="54" customHeight="1" outlineLevel="3">
      <c r="A362" s="13" t="s">
        <v>229</v>
      </c>
      <c r="B362" s="20" t="s">
        <v>617</v>
      </c>
      <c r="C362" s="11" t="s">
        <v>2</v>
      </c>
      <c r="D362" s="21">
        <f>D363+D366</f>
        <v>1467206.09</v>
      </c>
      <c r="E362" s="21">
        <f t="shared" si="5"/>
        <v>0</v>
      </c>
      <c r="F362" s="21">
        <f>F363+F366</f>
        <v>1467206.09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6">
        <v>0.89441440363705138</v>
      </c>
      <c r="W362" s="5">
        <v>0</v>
      </c>
      <c r="X362" s="6">
        <v>0</v>
      </c>
      <c r="Y362" s="5">
        <v>0</v>
      </c>
      <c r="Z362" s="2"/>
    </row>
    <row r="363" spans="1:26" ht="30" outlineLevel="4">
      <c r="A363" s="13" t="s">
        <v>230</v>
      </c>
      <c r="B363" s="20" t="s">
        <v>618</v>
      </c>
      <c r="C363" s="11" t="s">
        <v>2</v>
      </c>
      <c r="D363" s="21">
        <f>D364</f>
        <v>1098333.8600000001</v>
      </c>
      <c r="E363" s="21">
        <f t="shared" si="5"/>
        <v>0</v>
      </c>
      <c r="F363" s="21">
        <f>F364</f>
        <v>1098333.8600000001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6">
        <v>0.99999684975314951</v>
      </c>
      <c r="W363" s="5">
        <v>0</v>
      </c>
      <c r="X363" s="6">
        <v>0</v>
      </c>
      <c r="Y363" s="5">
        <v>0</v>
      </c>
      <c r="Z363" s="2"/>
    </row>
    <row r="364" spans="1:26" ht="33.75" customHeight="1" outlineLevel="5">
      <c r="A364" s="13" t="s">
        <v>59</v>
      </c>
      <c r="B364" s="20" t="s">
        <v>618</v>
      </c>
      <c r="C364" s="11" t="s">
        <v>3</v>
      </c>
      <c r="D364" s="21">
        <f>D365</f>
        <v>1098333.8600000001</v>
      </c>
      <c r="E364" s="21">
        <f t="shared" si="5"/>
        <v>0</v>
      </c>
      <c r="F364" s="21">
        <f>F365</f>
        <v>1098333.8600000001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6">
        <v>0.99999684975314951</v>
      </c>
      <c r="W364" s="5">
        <v>0</v>
      </c>
      <c r="X364" s="6">
        <v>0</v>
      </c>
      <c r="Y364" s="5">
        <v>0</v>
      </c>
      <c r="Z364" s="2"/>
    </row>
    <row r="365" spans="1:26" ht="30" outlineLevel="6">
      <c r="A365" s="13" t="s">
        <v>60</v>
      </c>
      <c r="B365" s="20" t="s">
        <v>618</v>
      </c>
      <c r="C365" s="11" t="s">
        <v>4</v>
      </c>
      <c r="D365" s="21">
        <v>1098333.8600000001</v>
      </c>
      <c r="E365" s="21">
        <f t="shared" si="5"/>
        <v>0</v>
      </c>
      <c r="F365" s="21">
        <v>1098333.8600000001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6">
        <v>0.99999684975314951</v>
      </c>
      <c r="W365" s="5">
        <v>0</v>
      </c>
      <c r="X365" s="6">
        <v>0</v>
      </c>
      <c r="Y365" s="5">
        <v>0</v>
      </c>
      <c r="Z365" s="2"/>
    </row>
    <row r="366" spans="1:26" ht="30" outlineLevel="4">
      <c r="A366" s="13" t="s">
        <v>231</v>
      </c>
      <c r="B366" s="20" t="s">
        <v>619</v>
      </c>
      <c r="C366" s="11" t="s">
        <v>2</v>
      </c>
      <c r="D366" s="21">
        <v>368872.23</v>
      </c>
      <c r="E366" s="21">
        <f t="shared" si="5"/>
        <v>0</v>
      </c>
      <c r="F366" s="21">
        <v>368872.23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6">
        <v>1</v>
      </c>
      <c r="W366" s="5">
        <v>0</v>
      </c>
      <c r="X366" s="6">
        <v>0</v>
      </c>
      <c r="Y366" s="5">
        <v>0</v>
      </c>
      <c r="Z366" s="2"/>
    </row>
    <row r="367" spans="1:26" ht="30" outlineLevel="5">
      <c r="A367" s="13" t="s">
        <v>58</v>
      </c>
      <c r="B367" s="20" t="s">
        <v>619</v>
      </c>
      <c r="C367" s="11" t="s">
        <v>3</v>
      </c>
      <c r="D367" s="21">
        <v>368872.23</v>
      </c>
      <c r="E367" s="21">
        <f t="shared" si="5"/>
        <v>0</v>
      </c>
      <c r="F367" s="21">
        <v>368872.23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6">
        <v>1</v>
      </c>
      <c r="W367" s="5">
        <v>0</v>
      </c>
      <c r="X367" s="6">
        <v>0</v>
      </c>
      <c r="Y367" s="5">
        <v>0</v>
      </c>
      <c r="Z367" s="2"/>
    </row>
    <row r="368" spans="1:26" ht="30" outlineLevel="6">
      <c r="A368" s="13" t="s">
        <v>60</v>
      </c>
      <c r="B368" s="20" t="s">
        <v>619</v>
      </c>
      <c r="C368" s="11" t="s">
        <v>4</v>
      </c>
      <c r="D368" s="21">
        <v>368872.23</v>
      </c>
      <c r="E368" s="21">
        <f t="shared" si="5"/>
        <v>0</v>
      </c>
      <c r="F368" s="21">
        <v>368872.23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6">
        <v>1</v>
      </c>
      <c r="W368" s="5">
        <v>0</v>
      </c>
      <c r="X368" s="6">
        <v>0</v>
      </c>
      <c r="Y368" s="5">
        <v>0</v>
      </c>
      <c r="Z368" s="2"/>
    </row>
    <row r="369" spans="1:26" ht="30" outlineLevel="3">
      <c r="A369" s="13" t="s">
        <v>232</v>
      </c>
      <c r="B369" s="20" t="s">
        <v>620</v>
      </c>
      <c r="C369" s="11" t="s">
        <v>2</v>
      </c>
      <c r="D369" s="21">
        <f>D370</f>
        <v>1570000</v>
      </c>
      <c r="E369" s="21">
        <f t="shared" si="5"/>
        <v>-1079067</v>
      </c>
      <c r="F369" s="21">
        <f>F370</f>
        <v>490933</v>
      </c>
      <c r="G369" s="5">
        <v>0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6">
        <v>0.16567515923566878</v>
      </c>
      <c r="W369" s="5">
        <v>0</v>
      </c>
      <c r="X369" s="6">
        <v>0</v>
      </c>
      <c r="Y369" s="5">
        <v>0</v>
      </c>
      <c r="Z369" s="2"/>
    </row>
    <row r="370" spans="1:26" outlineLevel="4">
      <c r="A370" s="13" t="s">
        <v>233</v>
      </c>
      <c r="B370" s="20" t="s">
        <v>621</v>
      </c>
      <c r="C370" s="11" t="s">
        <v>2</v>
      </c>
      <c r="D370" s="21">
        <f>D371</f>
        <v>1570000</v>
      </c>
      <c r="E370" s="21">
        <f t="shared" si="5"/>
        <v>-1079067</v>
      </c>
      <c r="F370" s="21">
        <f>F371</f>
        <v>490933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6">
        <v>0.16567515923566878</v>
      </c>
      <c r="W370" s="5">
        <v>0</v>
      </c>
      <c r="X370" s="6">
        <v>0</v>
      </c>
      <c r="Y370" s="5">
        <v>0</v>
      </c>
      <c r="Z370" s="2"/>
    </row>
    <row r="371" spans="1:26" ht="33.75" customHeight="1" outlineLevel="5">
      <c r="A371" s="13" t="s">
        <v>59</v>
      </c>
      <c r="B371" s="20" t="s">
        <v>621</v>
      </c>
      <c r="C371" s="11" t="s">
        <v>3</v>
      </c>
      <c r="D371" s="21">
        <f>D372</f>
        <v>1570000</v>
      </c>
      <c r="E371" s="21">
        <f t="shared" si="5"/>
        <v>-1079067</v>
      </c>
      <c r="F371" s="21">
        <f>F372</f>
        <v>490933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6">
        <v>0.16567515923566878</v>
      </c>
      <c r="W371" s="5">
        <v>0</v>
      </c>
      <c r="X371" s="6">
        <v>0</v>
      </c>
      <c r="Y371" s="5">
        <v>0</v>
      </c>
      <c r="Z371" s="2"/>
    </row>
    <row r="372" spans="1:26" ht="37.5" customHeight="1" outlineLevel="6">
      <c r="A372" s="13" t="s">
        <v>60</v>
      </c>
      <c r="B372" s="20" t="s">
        <v>621</v>
      </c>
      <c r="C372" s="11" t="s">
        <v>4</v>
      </c>
      <c r="D372" s="21">
        <v>1570000</v>
      </c>
      <c r="E372" s="21">
        <f t="shared" si="5"/>
        <v>-1079067</v>
      </c>
      <c r="F372" s="21">
        <v>490933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6">
        <v>0.16567515923566878</v>
      </c>
      <c r="W372" s="5">
        <v>0</v>
      </c>
      <c r="X372" s="6">
        <v>0</v>
      </c>
      <c r="Y372" s="5">
        <v>0</v>
      </c>
      <c r="Z372" s="2"/>
    </row>
    <row r="373" spans="1:26" ht="30" outlineLevel="3">
      <c r="A373" s="13" t="s">
        <v>234</v>
      </c>
      <c r="B373" s="20" t="s">
        <v>622</v>
      </c>
      <c r="C373" s="11" t="s">
        <v>2</v>
      </c>
      <c r="D373" s="21">
        <f>D374</f>
        <v>7792532.7699999996</v>
      </c>
      <c r="E373" s="21">
        <f t="shared" si="5"/>
        <v>-194854.50999999978</v>
      </c>
      <c r="F373" s="21">
        <f>F374</f>
        <v>7597678.2599999998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6">
        <v>0.57705441256681422</v>
      </c>
      <c r="W373" s="5">
        <v>0</v>
      </c>
      <c r="X373" s="6">
        <v>0</v>
      </c>
      <c r="Y373" s="5">
        <v>0</v>
      </c>
      <c r="Z373" s="2"/>
    </row>
    <row r="374" spans="1:26" ht="30" outlineLevel="4">
      <c r="A374" s="13" t="s">
        <v>296</v>
      </c>
      <c r="B374" s="20" t="s">
        <v>623</v>
      </c>
      <c r="C374" s="11" t="s">
        <v>2</v>
      </c>
      <c r="D374" s="21">
        <f>D375+D377+D379</f>
        <v>7792532.7699999996</v>
      </c>
      <c r="E374" s="21">
        <f t="shared" si="5"/>
        <v>-194854.50999999978</v>
      </c>
      <c r="F374" s="21">
        <f>F375+F377+F379</f>
        <v>7597678.2599999998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6">
        <v>0.57705441256681422</v>
      </c>
      <c r="W374" s="5">
        <v>0</v>
      </c>
      <c r="X374" s="6">
        <v>0</v>
      </c>
      <c r="Y374" s="5">
        <v>0</v>
      </c>
      <c r="Z374" s="2"/>
    </row>
    <row r="375" spans="1:26" ht="65.25" customHeight="1" outlineLevel="5">
      <c r="A375" s="13" t="s">
        <v>112</v>
      </c>
      <c r="B375" s="20" t="s">
        <v>623</v>
      </c>
      <c r="C375" s="11" t="s">
        <v>15</v>
      </c>
      <c r="D375" s="21">
        <f>D376</f>
        <v>6234442.7699999996</v>
      </c>
      <c r="E375" s="21">
        <f t="shared" si="5"/>
        <v>1356</v>
      </c>
      <c r="F375" s="21">
        <f>F376</f>
        <v>6235798.7699999996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6">
        <v>0.60106936549840206</v>
      </c>
      <c r="W375" s="5">
        <v>0</v>
      </c>
      <c r="X375" s="6">
        <v>0</v>
      </c>
      <c r="Y375" s="5">
        <v>0</v>
      </c>
      <c r="Z375" s="2"/>
    </row>
    <row r="376" spans="1:26" outlineLevel="6">
      <c r="A376" s="13" t="s">
        <v>167</v>
      </c>
      <c r="B376" s="20" t="s">
        <v>623</v>
      </c>
      <c r="C376" s="11" t="s">
        <v>17</v>
      </c>
      <c r="D376" s="21">
        <v>6234442.7699999996</v>
      </c>
      <c r="E376" s="21">
        <f t="shared" si="5"/>
        <v>1356</v>
      </c>
      <c r="F376" s="21">
        <v>6235798.7699999996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6">
        <v>0.60106936549840206</v>
      </c>
      <c r="W376" s="5">
        <v>0</v>
      </c>
      <c r="X376" s="6">
        <v>0</v>
      </c>
      <c r="Y376" s="5">
        <v>0</v>
      </c>
      <c r="Z376" s="2"/>
    </row>
    <row r="377" spans="1:26" ht="33" customHeight="1" outlineLevel="5">
      <c r="A377" s="13" t="s">
        <v>58</v>
      </c>
      <c r="B377" s="20" t="s">
        <v>623</v>
      </c>
      <c r="C377" s="11" t="s">
        <v>3</v>
      </c>
      <c r="D377" s="21">
        <f>D378</f>
        <v>1550090</v>
      </c>
      <c r="E377" s="21">
        <f t="shared" si="5"/>
        <v>-190354.51</v>
      </c>
      <c r="F377" s="21">
        <f>F378</f>
        <v>1359735.49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6">
        <v>0.48281404305556452</v>
      </c>
      <c r="W377" s="5">
        <v>0</v>
      </c>
      <c r="X377" s="6">
        <v>0</v>
      </c>
      <c r="Y377" s="5">
        <v>0</v>
      </c>
      <c r="Z377" s="2"/>
    </row>
    <row r="378" spans="1:26" ht="30" outlineLevel="6">
      <c r="A378" s="13" t="s">
        <v>60</v>
      </c>
      <c r="B378" s="20" t="s">
        <v>623</v>
      </c>
      <c r="C378" s="11" t="s">
        <v>4</v>
      </c>
      <c r="D378" s="21">
        <v>1550090</v>
      </c>
      <c r="E378" s="21">
        <f t="shared" si="5"/>
        <v>-190354.51</v>
      </c>
      <c r="F378" s="21">
        <v>1359735.49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6">
        <v>0.48281404305556452</v>
      </c>
      <c r="W378" s="5">
        <v>0</v>
      </c>
      <c r="X378" s="6">
        <v>0</v>
      </c>
      <c r="Y378" s="5">
        <v>0</v>
      </c>
      <c r="Z378" s="2"/>
    </row>
    <row r="379" spans="1:26" outlineLevel="5">
      <c r="A379" s="13" t="s">
        <v>81</v>
      </c>
      <c r="B379" s="20" t="s">
        <v>623</v>
      </c>
      <c r="C379" s="11" t="s">
        <v>12</v>
      </c>
      <c r="D379" s="21">
        <f>D380</f>
        <v>8000</v>
      </c>
      <c r="E379" s="21">
        <f t="shared" si="5"/>
        <v>-5856</v>
      </c>
      <c r="F379" s="21">
        <f>F380</f>
        <v>2144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6">
        <v>0.12220499999999999</v>
      </c>
      <c r="W379" s="5">
        <v>0</v>
      </c>
      <c r="X379" s="6">
        <v>0</v>
      </c>
      <c r="Y379" s="5">
        <v>0</v>
      </c>
      <c r="Z379" s="2"/>
    </row>
    <row r="380" spans="1:26" outlineLevel="6">
      <c r="A380" s="13" t="s">
        <v>82</v>
      </c>
      <c r="B380" s="20" t="s">
        <v>623</v>
      </c>
      <c r="C380" s="11" t="s">
        <v>13</v>
      </c>
      <c r="D380" s="21">
        <v>8000</v>
      </c>
      <c r="E380" s="21">
        <f t="shared" si="5"/>
        <v>-5856</v>
      </c>
      <c r="F380" s="21">
        <v>2144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6">
        <v>0.12220499999999999</v>
      </c>
      <c r="W380" s="5">
        <v>0</v>
      </c>
      <c r="X380" s="6">
        <v>0</v>
      </c>
      <c r="Y380" s="5">
        <v>0</v>
      </c>
      <c r="Z380" s="2"/>
    </row>
    <row r="381" spans="1:26" ht="30" outlineLevel="3">
      <c r="A381" s="13" t="s">
        <v>297</v>
      </c>
      <c r="B381" s="20" t="s">
        <v>624</v>
      </c>
      <c r="C381" s="11" t="s">
        <v>2</v>
      </c>
      <c r="D381" s="21">
        <f>D382</f>
        <v>3339096.19</v>
      </c>
      <c r="E381" s="21">
        <f t="shared" si="5"/>
        <v>458448.56999999983</v>
      </c>
      <c r="F381" s="21">
        <f>F382</f>
        <v>3797544.76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6">
        <v>0.79013699710405505</v>
      </c>
      <c r="W381" s="5">
        <v>0</v>
      </c>
      <c r="X381" s="6">
        <v>0</v>
      </c>
      <c r="Y381" s="5">
        <v>0</v>
      </c>
      <c r="Z381" s="2"/>
    </row>
    <row r="382" spans="1:26" ht="30" outlineLevel="4">
      <c r="A382" s="13" t="s">
        <v>298</v>
      </c>
      <c r="B382" s="20" t="s">
        <v>625</v>
      </c>
      <c r="C382" s="11" t="s">
        <v>2</v>
      </c>
      <c r="D382" s="21">
        <f>D383</f>
        <v>3339096.19</v>
      </c>
      <c r="E382" s="21">
        <f t="shared" si="5"/>
        <v>458448.56999999983</v>
      </c>
      <c r="F382" s="21">
        <f>F383</f>
        <v>3797544.76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6">
        <v>0.79013699710405505</v>
      </c>
      <c r="W382" s="5">
        <v>0</v>
      </c>
      <c r="X382" s="6">
        <v>0</v>
      </c>
      <c r="Y382" s="5">
        <v>0</v>
      </c>
      <c r="Z382" s="2"/>
    </row>
    <row r="383" spans="1:26" ht="34.5" customHeight="1" outlineLevel="5">
      <c r="A383" s="13" t="s">
        <v>59</v>
      </c>
      <c r="B383" s="20" t="s">
        <v>625</v>
      </c>
      <c r="C383" s="11" t="s">
        <v>3</v>
      </c>
      <c r="D383" s="21">
        <f>D384</f>
        <v>3339096.19</v>
      </c>
      <c r="E383" s="21">
        <f t="shared" si="5"/>
        <v>458448.56999999983</v>
      </c>
      <c r="F383" s="21">
        <f>F384</f>
        <v>3797544.76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6">
        <v>0.79013699710405505</v>
      </c>
      <c r="W383" s="5">
        <v>0</v>
      </c>
      <c r="X383" s="6">
        <v>0</v>
      </c>
      <c r="Y383" s="5">
        <v>0</v>
      </c>
      <c r="Z383" s="2"/>
    </row>
    <row r="384" spans="1:26" ht="30" outlineLevel="6">
      <c r="A384" s="13" t="s">
        <v>60</v>
      </c>
      <c r="B384" s="20" t="s">
        <v>625</v>
      </c>
      <c r="C384" s="11" t="s">
        <v>4</v>
      </c>
      <c r="D384" s="25">
        <v>3339096.19</v>
      </c>
      <c r="E384" s="25">
        <f t="shared" si="5"/>
        <v>458448.56999999983</v>
      </c>
      <c r="F384" s="25">
        <v>3797544.76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6">
        <v>0.79013699710405505</v>
      </c>
      <c r="W384" s="5">
        <v>0</v>
      </c>
      <c r="X384" s="6">
        <v>0</v>
      </c>
      <c r="Y384" s="5">
        <v>0</v>
      </c>
      <c r="Z384" s="2"/>
    </row>
    <row r="385" spans="1:26" ht="45" outlineLevel="3">
      <c r="A385" s="13" t="s">
        <v>299</v>
      </c>
      <c r="B385" s="20" t="s">
        <v>626</v>
      </c>
      <c r="C385" s="11" t="s">
        <v>2</v>
      </c>
      <c r="D385" s="25">
        <f>D386</f>
        <v>780149.26</v>
      </c>
      <c r="E385" s="25">
        <f t="shared" si="5"/>
        <v>0</v>
      </c>
      <c r="F385" s="25">
        <f>F386</f>
        <v>780149.26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6">
        <v>0.45083272911134981</v>
      </c>
      <c r="W385" s="5">
        <v>0</v>
      </c>
      <c r="X385" s="6">
        <v>0</v>
      </c>
      <c r="Y385" s="5">
        <v>0</v>
      </c>
      <c r="Z385" s="2"/>
    </row>
    <row r="386" spans="1:26" ht="30" outlineLevel="4">
      <c r="A386" s="13" t="s">
        <v>300</v>
      </c>
      <c r="B386" s="20" t="s">
        <v>627</v>
      </c>
      <c r="C386" s="11" t="s">
        <v>2</v>
      </c>
      <c r="D386" s="21">
        <f>D387</f>
        <v>780149.26</v>
      </c>
      <c r="E386" s="21">
        <f t="shared" si="5"/>
        <v>0</v>
      </c>
      <c r="F386" s="21">
        <f>F387</f>
        <v>780149.26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6">
        <v>0.45083272911134981</v>
      </c>
      <c r="W386" s="5">
        <v>0</v>
      </c>
      <c r="X386" s="6">
        <v>0</v>
      </c>
      <c r="Y386" s="5">
        <v>0</v>
      </c>
      <c r="Z386" s="2"/>
    </row>
    <row r="387" spans="1:26" ht="29.25" customHeight="1" outlineLevel="5">
      <c r="A387" s="13" t="s">
        <v>58</v>
      </c>
      <c r="B387" s="20" t="s">
        <v>627</v>
      </c>
      <c r="C387" s="11" t="s">
        <v>3</v>
      </c>
      <c r="D387" s="21">
        <f>D388</f>
        <v>780149.26</v>
      </c>
      <c r="E387" s="21">
        <f t="shared" si="5"/>
        <v>0</v>
      </c>
      <c r="F387" s="21">
        <f>F388</f>
        <v>780149.26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6">
        <v>0.45083272911134981</v>
      </c>
      <c r="W387" s="5">
        <v>0</v>
      </c>
      <c r="X387" s="6">
        <v>0</v>
      </c>
      <c r="Y387" s="5">
        <v>0</v>
      </c>
      <c r="Z387" s="2"/>
    </row>
    <row r="388" spans="1:26" ht="30" outlineLevel="6">
      <c r="A388" s="13" t="s">
        <v>60</v>
      </c>
      <c r="B388" s="20" t="s">
        <v>627</v>
      </c>
      <c r="C388" s="11" t="s">
        <v>4</v>
      </c>
      <c r="D388" s="21">
        <v>780149.26</v>
      </c>
      <c r="E388" s="21">
        <f t="shared" ref="E388:E453" si="6">F388-D388</f>
        <v>0</v>
      </c>
      <c r="F388" s="21">
        <v>780149.26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6">
        <v>0.45083272911134981</v>
      </c>
      <c r="W388" s="5">
        <v>0</v>
      </c>
      <c r="X388" s="6">
        <v>0</v>
      </c>
      <c r="Y388" s="5">
        <v>0</v>
      </c>
      <c r="Z388" s="2"/>
    </row>
    <row r="389" spans="1:26" hidden="1" outlineLevel="2">
      <c r="A389" s="13" t="s">
        <v>20</v>
      </c>
      <c r="B389" s="20" t="s">
        <v>21</v>
      </c>
      <c r="C389" s="11" t="s">
        <v>2</v>
      </c>
      <c r="D389" s="21">
        <v>956741</v>
      </c>
      <c r="E389" s="21">
        <f t="shared" si="6"/>
        <v>0</v>
      </c>
      <c r="F389" s="21">
        <v>956741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6">
        <v>0.65451224521578988</v>
      </c>
      <c r="W389" s="5">
        <v>0</v>
      </c>
      <c r="X389" s="6">
        <v>0</v>
      </c>
      <c r="Y389" s="5">
        <v>0</v>
      </c>
      <c r="Z389" s="2"/>
    </row>
    <row r="390" spans="1:26" ht="30" outlineLevel="3">
      <c r="A390" s="13" t="s">
        <v>301</v>
      </c>
      <c r="B390" s="20" t="s">
        <v>628</v>
      </c>
      <c r="C390" s="11" t="s">
        <v>2</v>
      </c>
      <c r="D390" s="21">
        <f>D391</f>
        <v>956741</v>
      </c>
      <c r="E390" s="21">
        <f t="shared" si="6"/>
        <v>0</v>
      </c>
      <c r="F390" s="21">
        <f>F391</f>
        <v>956741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6">
        <v>0.65451224521578988</v>
      </c>
      <c r="W390" s="5">
        <v>0</v>
      </c>
      <c r="X390" s="6">
        <v>0</v>
      </c>
      <c r="Y390" s="5">
        <v>0</v>
      </c>
      <c r="Z390" s="2"/>
    </row>
    <row r="391" spans="1:26" outlineLevel="4">
      <c r="A391" s="13" t="s">
        <v>302</v>
      </c>
      <c r="B391" s="20" t="s">
        <v>629</v>
      </c>
      <c r="C391" s="11" t="s">
        <v>2</v>
      </c>
      <c r="D391" s="21">
        <f>D392+D394</f>
        <v>956741</v>
      </c>
      <c r="E391" s="21">
        <f t="shared" si="6"/>
        <v>0</v>
      </c>
      <c r="F391" s="21">
        <f>F392+F394</f>
        <v>956741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6">
        <v>0.65451224521578988</v>
      </c>
      <c r="W391" s="5">
        <v>0</v>
      </c>
      <c r="X391" s="6">
        <v>0</v>
      </c>
      <c r="Y391" s="5">
        <v>0</v>
      </c>
      <c r="Z391" s="2"/>
    </row>
    <row r="392" spans="1:26" ht="61.5" customHeight="1" outlineLevel="5">
      <c r="A392" s="13" t="s">
        <v>112</v>
      </c>
      <c r="B392" s="20" t="s">
        <v>629</v>
      </c>
      <c r="C392" s="11" t="s">
        <v>15</v>
      </c>
      <c r="D392" s="21">
        <f>D393</f>
        <v>626772</v>
      </c>
      <c r="E392" s="21">
        <f t="shared" si="6"/>
        <v>-1199</v>
      </c>
      <c r="F392" s="21">
        <f>F393</f>
        <v>625573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6">
        <v>0.86727160753830734</v>
      </c>
      <c r="W392" s="5">
        <v>0</v>
      </c>
      <c r="X392" s="6">
        <v>0</v>
      </c>
      <c r="Y392" s="5">
        <v>0</v>
      </c>
      <c r="Z392" s="2"/>
    </row>
    <row r="393" spans="1:26" ht="30" outlineLevel="6">
      <c r="A393" s="13" t="s">
        <v>113</v>
      </c>
      <c r="B393" s="20" t="s">
        <v>629</v>
      </c>
      <c r="C393" s="11" t="s">
        <v>16</v>
      </c>
      <c r="D393" s="21">
        <v>626772</v>
      </c>
      <c r="E393" s="21">
        <f t="shared" si="6"/>
        <v>-1199</v>
      </c>
      <c r="F393" s="21">
        <v>625573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6">
        <v>0.86727160753830734</v>
      </c>
      <c r="W393" s="5">
        <v>0</v>
      </c>
      <c r="X393" s="6">
        <v>0</v>
      </c>
      <c r="Y393" s="5">
        <v>0</v>
      </c>
      <c r="Z393" s="2"/>
    </row>
    <row r="394" spans="1:26" ht="30" outlineLevel="5">
      <c r="A394" s="13" t="s">
        <v>59</v>
      </c>
      <c r="B394" s="20" t="s">
        <v>629</v>
      </c>
      <c r="C394" s="11" t="s">
        <v>3</v>
      </c>
      <c r="D394" s="21">
        <f>D395</f>
        <v>329969</v>
      </c>
      <c r="E394" s="21">
        <f t="shared" si="6"/>
        <v>1199</v>
      </c>
      <c r="F394" s="21">
        <f>F395</f>
        <v>331168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6">
        <v>0.25037849010058522</v>
      </c>
      <c r="W394" s="5">
        <v>0</v>
      </c>
      <c r="X394" s="6">
        <v>0</v>
      </c>
      <c r="Y394" s="5">
        <v>0</v>
      </c>
      <c r="Z394" s="2"/>
    </row>
    <row r="395" spans="1:26" ht="30" outlineLevel="6">
      <c r="A395" s="13" t="s">
        <v>60</v>
      </c>
      <c r="B395" s="20" t="s">
        <v>629</v>
      </c>
      <c r="C395" s="11" t="s">
        <v>4</v>
      </c>
      <c r="D395" s="21">
        <v>329969</v>
      </c>
      <c r="E395" s="21">
        <f t="shared" si="6"/>
        <v>1199</v>
      </c>
      <c r="F395" s="21">
        <v>331168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6">
        <v>0.25037849010058522</v>
      </c>
      <c r="W395" s="5">
        <v>0</v>
      </c>
      <c r="X395" s="6">
        <v>0</v>
      </c>
      <c r="Y395" s="5">
        <v>0</v>
      </c>
      <c r="Z395" s="2"/>
    </row>
    <row r="396" spans="1:26" hidden="1" outlineLevel="2">
      <c r="A396" s="13" t="s">
        <v>20</v>
      </c>
      <c r="B396" s="20" t="s">
        <v>22</v>
      </c>
      <c r="C396" s="11" t="s">
        <v>2</v>
      </c>
      <c r="D396" s="21">
        <v>41923794.740000002</v>
      </c>
      <c r="E396" s="21">
        <f t="shared" si="6"/>
        <v>0</v>
      </c>
      <c r="F396" s="21">
        <v>41923794.740000002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6">
        <v>0.47249803775754295</v>
      </c>
      <c r="W396" s="5">
        <v>0</v>
      </c>
      <c r="X396" s="6">
        <v>0</v>
      </c>
      <c r="Y396" s="5">
        <v>0</v>
      </c>
      <c r="Z396" s="2"/>
    </row>
    <row r="397" spans="1:26" outlineLevel="3">
      <c r="A397" s="13" t="s">
        <v>303</v>
      </c>
      <c r="B397" s="20" t="s">
        <v>633</v>
      </c>
      <c r="C397" s="11" t="s">
        <v>2</v>
      </c>
      <c r="D397" s="21">
        <f>D398+D401</f>
        <v>41871694.740000002</v>
      </c>
      <c r="E397" s="21">
        <f t="shared" si="6"/>
        <v>0</v>
      </c>
      <c r="F397" s="21">
        <f>F398+F401</f>
        <v>41871694.740000002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6">
        <v>0.47184167903111723</v>
      </c>
      <c r="W397" s="5">
        <v>0</v>
      </c>
      <c r="X397" s="6">
        <v>0</v>
      </c>
      <c r="Y397" s="5">
        <v>0</v>
      </c>
      <c r="Z397" s="2"/>
    </row>
    <row r="398" spans="1:26" ht="120.75" customHeight="1" outlineLevel="4">
      <c r="A398" s="13" t="s">
        <v>304</v>
      </c>
      <c r="B398" s="20" t="s">
        <v>630</v>
      </c>
      <c r="C398" s="11" t="s">
        <v>2</v>
      </c>
      <c r="D398" s="21">
        <f>D399</f>
        <v>4583800</v>
      </c>
      <c r="E398" s="21">
        <f t="shared" si="6"/>
        <v>0</v>
      </c>
      <c r="F398" s="21">
        <f>F399</f>
        <v>4583800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6">
        <v>1</v>
      </c>
      <c r="W398" s="5">
        <v>0</v>
      </c>
      <c r="X398" s="6">
        <v>0</v>
      </c>
      <c r="Y398" s="5">
        <v>0</v>
      </c>
      <c r="Z398" s="2"/>
    </row>
    <row r="399" spans="1:26" ht="32.25" customHeight="1" outlineLevel="5">
      <c r="A399" s="13" t="s">
        <v>59</v>
      </c>
      <c r="B399" s="20" t="s">
        <v>630</v>
      </c>
      <c r="C399" s="11" t="s">
        <v>3</v>
      </c>
      <c r="D399" s="21">
        <f>D400</f>
        <v>4583800</v>
      </c>
      <c r="E399" s="21">
        <f t="shared" si="6"/>
        <v>0</v>
      </c>
      <c r="F399" s="21">
        <f>F400</f>
        <v>4583800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6">
        <v>1</v>
      </c>
      <c r="W399" s="5">
        <v>0</v>
      </c>
      <c r="X399" s="6">
        <v>0</v>
      </c>
      <c r="Y399" s="5">
        <v>0</v>
      </c>
      <c r="Z399" s="2"/>
    </row>
    <row r="400" spans="1:26" ht="30" outlineLevel="6">
      <c r="A400" s="13" t="s">
        <v>60</v>
      </c>
      <c r="B400" s="20" t="s">
        <v>630</v>
      </c>
      <c r="C400" s="11" t="s">
        <v>4</v>
      </c>
      <c r="D400" s="21">
        <v>4583800</v>
      </c>
      <c r="E400" s="21">
        <f t="shared" si="6"/>
        <v>0</v>
      </c>
      <c r="F400" s="21">
        <v>4583800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6">
        <v>1</v>
      </c>
      <c r="W400" s="5">
        <v>0</v>
      </c>
      <c r="X400" s="6">
        <v>0</v>
      </c>
      <c r="Y400" s="5">
        <v>0</v>
      </c>
      <c r="Z400" s="2"/>
    </row>
    <row r="401" spans="1:26" ht="81" customHeight="1" outlineLevel="4">
      <c r="A401" s="13" t="s">
        <v>305</v>
      </c>
      <c r="B401" s="20" t="s">
        <v>631</v>
      </c>
      <c r="C401" s="11" t="s">
        <v>2</v>
      </c>
      <c r="D401" s="21">
        <f>D402</f>
        <v>37287894.740000002</v>
      </c>
      <c r="E401" s="21">
        <f t="shared" si="6"/>
        <v>0</v>
      </c>
      <c r="F401" s="21">
        <f>F402</f>
        <v>37287894.740000002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6">
        <v>0.40691518938781474</v>
      </c>
      <c r="W401" s="5">
        <v>0</v>
      </c>
      <c r="X401" s="6">
        <v>0</v>
      </c>
      <c r="Y401" s="5">
        <v>0</v>
      </c>
      <c r="Z401" s="2"/>
    </row>
    <row r="402" spans="1:26" ht="36" customHeight="1" outlineLevel="5">
      <c r="A402" s="13" t="s">
        <v>58</v>
      </c>
      <c r="B402" s="20" t="s">
        <v>631</v>
      </c>
      <c r="C402" s="11" t="s">
        <v>3</v>
      </c>
      <c r="D402" s="21">
        <f>D403</f>
        <v>37287894.740000002</v>
      </c>
      <c r="E402" s="21">
        <f t="shared" si="6"/>
        <v>0</v>
      </c>
      <c r="F402" s="21">
        <f>F403</f>
        <v>37287894.740000002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6">
        <v>0.40691518938781474</v>
      </c>
      <c r="W402" s="5">
        <v>0</v>
      </c>
      <c r="X402" s="6">
        <v>0</v>
      </c>
      <c r="Y402" s="5">
        <v>0</v>
      </c>
      <c r="Z402" s="2"/>
    </row>
    <row r="403" spans="1:26" ht="30" outlineLevel="6">
      <c r="A403" s="13" t="s">
        <v>60</v>
      </c>
      <c r="B403" s="20" t="s">
        <v>631</v>
      </c>
      <c r="C403" s="11" t="s">
        <v>4</v>
      </c>
      <c r="D403" s="21">
        <v>37287894.740000002</v>
      </c>
      <c r="E403" s="21">
        <f t="shared" si="6"/>
        <v>0</v>
      </c>
      <c r="F403" s="21">
        <v>37287894.740000002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6">
        <v>0.40691518938781474</v>
      </c>
      <c r="W403" s="5">
        <v>0</v>
      </c>
      <c r="X403" s="6">
        <v>0</v>
      </c>
      <c r="Y403" s="5">
        <v>0</v>
      </c>
      <c r="Z403" s="2"/>
    </row>
    <row r="404" spans="1:26" outlineLevel="3">
      <c r="A404" s="13" t="s">
        <v>306</v>
      </c>
      <c r="B404" s="20" t="s">
        <v>632</v>
      </c>
      <c r="C404" s="11" t="s">
        <v>2</v>
      </c>
      <c r="D404" s="21">
        <f>D405</f>
        <v>52100</v>
      </c>
      <c r="E404" s="21">
        <f t="shared" si="6"/>
        <v>0</v>
      </c>
      <c r="F404" s="21">
        <f>F405</f>
        <v>52100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6">
        <v>1</v>
      </c>
      <c r="W404" s="5">
        <v>0</v>
      </c>
      <c r="X404" s="6">
        <v>0</v>
      </c>
      <c r="Y404" s="5">
        <v>0</v>
      </c>
      <c r="Z404" s="2"/>
    </row>
    <row r="405" spans="1:26" ht="34.5" customHeight="1" outlineLevel="4">
      <c r="A405" s="13" t="s">
        <v>307</v>
      </c>
      <c r="B405" s="20" t="s">
        <v>634</v>
      </c>
      <c r="C405" s="11" t="s">
        <v>2</v>
      </c>
      <c r="D405" s="21">
        <f>D406</f>
        <v>52100</v>
      </c>
      <c r="E405" s="21">
        <f t="shared" si="6"/>
        <v>0</v>
      </c>
      <c r="F405" s="21">
        <f>F406</f>
        <v>52100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6">
        <v>1</v>
      </c>
      <c r="W405" s="5">
        <v>0</v>
      </c>
      <c r="X405" s="6">
        <v>0</v>
      </c>
      <c r="Y405" s="5">
        <v>0</v>
      </c>
      <c r="Z405" s="2"/>
    </row>
    <row r="406" spans="1:26" outlineLevel="5">
      <c r="A406" s="13" t="s">
        <v>73</v>
      </c>
      <c r="B406" s="20" t="s">
        <v>634</v>
      </c>
      <c r="C406" s="11" t="s">
        <v>8</v>
      </c>
      <c r="D406" s="21">
        <f>D407</f>
        <v>52100</v>
      </c>
      <c r="E406" s="21">
        <f t="shared" si="6"/>
        <v>0</v>
      </c>
      <c r="F406" s="21">
        <f>F407</f>
        <v>52100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6">
        <v>1</v>
      </c>
      <c r="W406" s="5">
        <v>0</v>
      </c>
      <c r="X406" s="6">
        <v>0</v>
      </c>
      <c r="Y406" s="5">
        <v>0</v>
      </c>
      <c r="Z406" s="2"/>
    </row>
    <row r="407" spans="1:26" outlineLevel="6">
      <c r="A407" s="13" t="s">
        <v>308</v>
      </c>
      <c r="B407" s="20" t="s">
        <v>634</v>
      </c>
      <c r="C407" s="11" t="s">
        <v>23</v>
      </c>
      <c r="D407" s="21">
        <v>52100</v>
      </c>
      <c r="E407" s="21">
        <f t="shared" si="6"/>
        <v>0</v>
      </c>
      <c r="F407" s="21">
        <v>52100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6">
        <v>1</v>
      </c>
      <c r="W407" s="5">
        <v>0</v>
      </c>
      <c r="X407" s="6">
        <v>0</v>
      </c>
      <c r="Y407" s="5">
        <v>0</v>
      </c>
      <c r="Z407" s="2"/>
    </row>
    <row r="408" spans="1:26" ht="28.5">
      <c r="A408" s="10" t="s">
        <v>309</v>
      </c>
      <c r="B408" s="18" t="s">
        <v>635</v>
      </c>
      <c r="C408" s="12" t="s">
        <v>2</v>
      </c>
      <c r="D408" s="19">
        <f>D410+D418+D422+D428+D435+D439+D443+D447</f>
        <v>10364340</v>
      </c>
      <c r="E408" s="19">
        <f t="shared" si="6"/>
        <v>-1000031</v>
      </c>
      <c r="F408" s="19">
        <f>F410+F418+F422+F428+F435+F439+F443+F447</f>
        <v>9364309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6">
        <v>0</v>
      </c>
      <c r="W408" s="5">
        <v>0</v>
      </c>
      <c r="X408" s="6">
        <v>0</v>
      </c>
      <c r="Y408" s="5">
        <v>0</v>
      </c>
      <c r="Z408" s="2"/>
    </row>
    <row r="409" spans="1:26" ht="30" hidden="1" outlineLevel="2">
      <c r="A409" s="13" t="s">
        <v>25</v>
      </c>
      <c r="B409" s="20" t="s">
        <v>24</v>
      </c>
      <c r="C409" s="11" t="s">
        <v>2</v>
      </c>
      <c r="D409" s="21">
        <v>12037500</v>
      </c>
      <c r="E409" s="21">
        <f t="shared" si="6"/>
        <v>0</v>
      </c>
      <c r="F409" s="21">
        <v>12037500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6">
        <v>0</v>
      </c>
      <c r="W409" s="5">
        <v>0</v>
      </c>
      <c r="X409" s="6">
        <v>0</v>
      </c>
      <c r="Y409" s="5">
        <v>0</v>
      </c>
      <c r="Z409" s="2"/>
    </row>
    <row r="410" spans="1:26" outlineLevel="3">
      <c r="A410" s="13" t="s">
        <v>310</v>
      </c>
      <c r="B410" s="20" t="s">
        <v>636</v>
      </c>
      <c r="C410" s="11" t="s">
        <v>2</v>
      </c>
      <c r="D410" s="21">
        <f>D411</f>
        <v>35000</v>
      </c>
      <c r="E410" s="21">
        <f t="shared" si="6"/>
        <v>0</v>
      </c>
      <c r="F410" s="21">
        <f>F411</f>
        <v>35000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6">
        <v>0</v>
      </c>
      <c r="W410" s="5">
        <v>0</v>
      </c>
      <c r="X410" s="6">
        <v>0</v>
      </c>
      <c r="Y410" s="5">
        <v>0</v>
      </c>
      <c r="Z410" s="2"/>
    </row>
    <row r="411" spans="1:26" outlineLevel="4">
      <c r="A411" s="13" t="s">
        <v>311</v>
      </c>
      <c r="B411" s="20" t="s">
        <v>637</v>
      </c>
      <c r="C411" s="11" t="s">
        <v>2</v>
      </c>
      <c r="D411" s="21">
        <f>D412</f>
        <v>35000</v>
      </c>
      <c r="E411" s="21">
        <f t="shared" si="6"/>
        <v>0</v>
      </c>
      <c r="F411" s="21">
        <f>F412</f>
        <v>35000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6">
        <v>0</v>
      </c>
      <c r="W411" s="5">
        <v>0</v>
      </c>
      <c r="X411" s="6">
        <v>0</v>
      </c>
      <c r="Y411" s="5">
        <v>0</v>
      </c>
      <c r="Z411" s="2"/>
    </row>
    <row r="412" spans="1:26" ht="30.75" customHeight="1" outlineLevel="5">
      <c r="A412" s="13" t="s">
        <v>59</v>
      </c>
      <c r="B412" s="20" t="s">
        <v>637</v>
      </c>
      <c r="C412" s="11" t="s">
        <v>3</v>
      </c>
      <c r="D412" s="21">
        <f>D413</f>
        <v>35000</v>
      </c>
      <c r="E412" s="21">
        <f t="shared" si="6"/>
        <v>0</v>
      </c>
      <c r="F412" s="21">
        <f>F413</f>
        <v>35000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6">
        <v>0</v>
      </c>
      <c r="W412" s="5">
        <v>0</v>
      </c>
      <c r="X412" s="6">
        <v>0</v>
      </c>
      <c r="Y412" s="5">
        <v>0</v>
      </c>
      <c r="Z412" s="2"/>
    </row>
    <row r="413" spans="1:26" ht="33" customHeight="1" outlineLevel="6">
      <c r="A413" s="13" t="s">
        <v>60</v>
      </c>
      <c r="B413" s="20" t="s">
        <v>637</v>
      </c>
      <c r="C413" s="11" t="s">
        <v>4</v>
      </c>
      <c r="D413" s="21">
        <v>35000</v>
      </c>
      <c r="E413" s="21">
        <f t="shared" si="6"/>
        <v>0</v>
      </c>
      <c r="F413" s="21">
        <v>35000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6">
        <v>0</v>
      </c>
      <c r="W413" s="5">
        <v>0</v>
      </c>
      <c r="X413" s="6">
        <v>0</v>
      </c>
      <c r="Y413" s="5">
        <v>0</v>
      </c>
      <c r="Z413" s="2"/>
    </row>
    <row r="414" spans="1:26" ht="66.75" hidden="1" customHeight="1" outlineLevel="3">
      <c r="A414" s="13" t="s">
        <v>312</v>
      </c>
      <c r="B414" s="20" t="s">
        <v>26</v>
      </c>
      <c r="C414" s="11" t="s">
        <v>2</v>
      </c>
      <c r="D414" s="21">
        <v>0</v>
      </c>
      <c r="E414" s="21">
        <f t="shared" si="6"/>
        <v>0</v>
      </c>
      <c r="F414" s="21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6">
        <v>0</v>
      </c>
      <c r="W414" s="5">
        <v>0</v>
      </c>
      <c r="X414" s="6">
        <v>0</v>
      </c>
      <c r="Y414" s="5">
        <v>0</v>
      </c>
      <c r="Z414" s="2"/>
    </row>
    <row r="415" spans="1:26" ht="45" hidden="1" outlineLevel="4">
      <c r="A415" s="13" t="s">
        <v>313</v>
      </c>
      <c r="B415" s="20" t="s">
        <v>27</v>
      </c>
      <c r="C415" s="11" t="s">
        <v>2</v>
      </c>
      <c r="D415" s="21">
        <v>0</v>
      </c>
      <c r="E415" s="21">
        <f t="shared" si="6"/>
        <v>0</v>
      </c>
      <c r="F415" s="21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6">
        <v>0</v>
      </c>
      <c r="W415" s="5">
        <v>0</v>
      </c>
      <c r="X415" s="6">
        <v>0</v>
      </c>
      <c r="Y415" s="5">
        <v>0</v>
      </c>
      <c r="Z415" s="2"/>
    </row>
    <row r="416" spans="1:26" ht="30" hidden="1" outlineLevel="5">
      <c r="A416" s="13" t="s">
        <v>59</v>
      </c>
      <c r="B416" s="20" t="s">
        <v>27</v>
      </c>
      <c r="C416" s="11" t="s">
        <v>3</v>
      </c>
      <c r="D416" s="21">
        <v>0</v>
      </c>
      <c r="E416" s="21">
        <f t="shared" si="6"/>
        <v>0</v>
      </c>
      <c r="F416" s="21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6">
        <v>0</v>
      </c>
      <c r="W416" s="5">
        <v>0</v>
      </c>
      <c r="X416" s="6">
        <v>0</v>
      </c>
      <c r="Y416" s="5">
        <v>0</v>
      </c>
      <c r="Z416" s="2"/>
    </row>
    <row r="417" spans="1:26" ht="30" hidden="1" outlineLevel="6">
      <c r="A417" s="13" t="s">
        <v>60</v>
      </c>
      <c r="B417" s="20" t="s">
        <v>27</v>
      </c>
      <c r="C417" s="11" t="s">
        <v>4</v>
      </c>
      <c r="D417" s="21">
        <v>0</v>
      </c>
      <c r="E417" s="21">
        <f t="shared" si="6"/>
        <v>0</v>
      </c>
      <c r="F417" s="21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6">
        <v>0</v>
      </c>
      <c r="W417" s="5">
        <v>0</v>
      </c>
      <c r="X417" s="6">
        <v>0</v>
      </c>
      <c r="Y417" s="5">
        <v>0</v>
      </c>
      <c r="Z417" s="2"/>
    </row>
    <row r="418" spans="1:26" ht="51.75" customHeight="1" outlineLevel="3" collapsed="1">
      <c r="A418" s="13" t="s">
        <v>314</v>
      </c>
      <c r="B418" s="20" t="s">
        <v>638</v>
      </c>
      <c r="C418" s="11" t="s">
        <v>2</v>
      </c>
      <c r="D418" s="21">
        <f>D419</f>
        <v>1975040</v>
      </c>
      <c r="E418" s="21">
        <f t="shared" si="6"/>
        <v>-1000000</v>
      </c>
      <c r="F418" s="21">
        <f>F419</f>
        <v>975040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6">
        <v>0</v>
      </c>
      <c r="W418" s="5">
        <v>0</v>
      </c>
      <c r="X418" s="6">
        <v>0</v>
      </c>
      <c r="Y418" s="5">
        <v>0</v>
      </c>
      <c r="Z418" s="2"/>
    </row>
    <row r="419" spans="1:26" ht="35.25" customHeight="1" outlineLevel="4">
      <c r="A419" s="13" t="s">
        <v>315</v>
      </c>
      <c r="B419" s="20" t="s">
        <v>639</v>
      </c>
      <c r="C419" s="11" t="s">
        <v>2</v>
      </c>
      <c r="D419" s="21">
        <f>D420</f>
        <v>1975040</v>
      </c>
      <c r="E419" s="21">
        <f t="shared" si="6"/>
        <v>-1000000</v>
      </c>
      <c r="F419" s="21">
        <f>F420</f>
        <v>975040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6">
        <v>0</v>
      </c>
      <c r="W419" s="5">
        <v>0</v>
      </c>
      <c r="X419" s="6">
        <v>0</v>
      </c>
      <c r="Y419" s="5">
        <v>0</v>
      </c>
      <c r="Z419" s="2"/>
    </row>
    <row r="420" spans="1:26" ht="32.25" customHeight="1" outlineLevel="5">
      <c r="A420" s="13" t="s">
        <v>58</v>
      </c>
      <c r="B420" s="20" t="s">
        <v>639</v>
      </c>
      <c r="C420" s="11" t="s">
        <v>3</v>
      </c>
      <c r="D420" s="21">
        <f>D421</f>
        <v>1975040</v>
      </c>
      <c r="E420" s="21">
        <f t="shared" si="6"/>
        <v>-1000000</v>
      </c>
      <c r="F420" s="21">
        <f>F421</f>
        <v>975040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6">
        <v>0</v>
      </c>
      <c r="W420" s="5">
        <v>0</v>
      </c>
      <c r="X420" s="6">
        <v>0</v>
      </c>
      <c r="Y420" s="5">
        <v>0</v>
      </c>
      <c r="Z420" s="2"/>
    </row>
    <row r="421" spans="1:26" ht="30" outlineLevel="6">
      <c r="A421" s="26" t="s">
        <v>90</v>
      </c>
      <c r="B421" s="27" t="s">
        <v>639</v>
      </c>
      <c r="C421" s="28" t="s">
        <v>4</v>
      </c>
      <c r="D421" s="25">
        <v>1975040</v>
      </c>
      <c r="E421" s="25">
        <f t="shared" si="6"/>
        <v>-1000000</v>
      </c>
      <c r="F421" s="25">
        <v>975040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6">
        <v>0</v>
      </c>
      <c r="W421" s="5">
        <v>0</v>
      </c>
      <c r="X421" s="6">
        <v>0</v>
      </c>
      <c r="Y421" s="5">
        <v>0</v>
      </c>
      <c r="Z421" s="2"/>
    </row>
    <row r="422" spans="1:26" ht="24.75" customHeight="1" outlineLevel="3">
      <c r="A422" s="13" t="s">
        <v>316</v>
      </c>
      <c r="B422" s="20" t="s">
        <v>640</v>
      </c>
      <c r="C422" s="11" t="s">
        <v>2</v>
      </c>
      <c r="D422" s="21">
        <f>D423</f>
        <v>610000</v>
      </c>
      <c r="E422" s="21">
        <f t="shared" si="6"/>
        <v>0</v>
      </c>
      <c r="F422" s="21">
        <f>F423</f>
        <v>610000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6">
        <v>0</v>
      </c>
      <c r="W422" s="5">
        <v>0</v>
      </c>
      <c r="X422" s="6">
        <v>0</v>
      </c>
      <c r="Y422" s="5">
        <v>0</v>
      </c>
      <c r="Z422" s="2"/>
    </row>
    <row r="423" spans="1:26" outlineLevel="4">
      <c r="A423" s="13" t="s">
        <v>317</v>
      </c>
      <c r="B423" s="20" t="s">
        <v>641</v>
      </c>
      <c r="C423" s="11" t="s">
        <v>2</v>
      </c>
      <c r="D423" s="21">
        <f>D424</f>
        <v>610000</v>
      </c>
      <c r="E423" s="21">
        <f t="shared" si="6"/>
        <v>0</v>
      </c>
      <c r="F423" s="21">
        <f>F424+F426</f>
        <v>610000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6">
        <v>0</v>
      </c>
      <c r="W423" s="5">
        <v>0</v>
      </c>
      <c r="X423" s="6">
        <v>0</v>
      </c>
      <c r="Y423" s="5">
        <v>0</v>
      </c>
      <c r="Z423" s="2"/>
    </row>
    <row r="424" spans="1:26" ht="30.75" customHeight="1" outlineLevel="5">
      <c r="A424" s="13" t="s">
        <v>59</v>
      </c>
      <c r="B424" s="20" t="s">
        <v>641</v>
      </c>
      <c r="C424" s="11" t="s">
        <v>3</v>
      </c>
      <c r="D424" s="21">
        <f>D425</f>
        <v>610000</v>
      </c>
      <c r="E424" s="21">
        <f t="shared" si="6"/>
        <v>-198720</v>
      </c>
      <c r="F424" s="21">
        <f>F425</f>
        <v>411280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6">
        <v>0</v>
      </c>
      <c r="W424" s="5">
        <v>0</v>
      </c>
      <c r="X424" s="6">
        <v>0</v>
      </c>
      <c r="Y424" s="5">
        <v>0</v>
      </c>
      <c r="Z424" s="2"/>
    </row>
    <row r="425" spans="1:26" ht="33.75" customHeight="1" outlineLevel="6">
      <c r="A425" s="13" t="s">
        <v>60</v>
      </c>
      <c r="B425" s="20" t="s">
        <v>641</v>
      </c>
      <c r="C425" s="11" t="s">
        <v>4</v>
      </c>
      <c r="D425" s="21">
        <v>610000</v>
      </c>
      <c r="E425" s="21">
        <f t="shared" si="6"/>
        <v>-198720</v>
      </c>
      <c r="F425" s="21">
        <v>411280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6">
        <v>0</v>
      </c>
      <c r="W425" s="5">
        <v>0</v>
      </c>
      <c r="X425" s="6">
        <v>0</v>
      </c>
      <c r="Y425" s="5">
        <v>0</v>
      </c>
      <c r="Z425" s="2"/>
    </row>
    <row r="426" spans="1:26" ht="24.75" customHeight="1" outlineLevel="6">
      <c r="A426" s="13" t="s">
        <v>81</v>
      </c>
      <c r="B426" s="20" t="s">
        <v>641</v>
      </c>
      <c r="C426" s="11">
        <v>800</v>
      </c>
      <c r="D426" s="21"/>
      <c r="E426" s="21">
        <f t="shared" si="6"/>
        <v>198720</v>
      </c>
      <c r="F426" s="21">
        <f>F427</f>
        <v>198720</v>
      </c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6"/>
      <c r="W426" s="5"/>
      <c r="X426" s="6"/>
      <c r="Y426" s="5"/>
      <c r="Z426" s="2"/>
    </row>
    <row r="427" spans="1:26" ht="33.75" customHeight="1" outlineLevel="6">
      <c r="A427" s="13" t="s">
        <v>436</v>
      </c>
      <c r="B427" s="20" t="s">
        <v>641</v>
      </c>
      <c r="C427" s="11">
        <v>810</v>
      </c>
      <c r="D427" s="21"/>
      <c r="E427" s="21">
        <f t="shared" si="6"/>
        <v>198720</v>
      </c>
      <c r="F427" s="21">
        <v>198720</v>
      </c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6"/>
      <c r="W427" s="5"/>
      <c r="X427" s="6"/>
      <c r="Y427" s="5"/>
      <c r="Z427" s="2"/>
    </row>
    <row r="428" spans="1:26" ht="65.25" customHeight="1" outlineLevel="3">
      <c r="A428" s="13" t="s">
        <v>318</v>
      </c>
      <c r="B428" s="20" t="s">
        <v>642</v>
      </c>
      <c r="C428" s="11" t="s">
        <v>2</v>
      </c>
      <c r="D428" s="21">
        <f>D429+D432</f>
        <v>7713500</v>
      </c>
      <c r="E428" s="21">
        <f t="shared" si="6"/>
        <v>-31</v>
      </c>
      <c r="F428" s="21">
        <f>F429+F432</f>
        <v>7713469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6">
        <v>0</v>
      </c>
      <c r="W428" s="5">
        <v>0</v>
      </c>
      <c r="X428" s="6">
        <v>0</v>
      </c>
      <c r="Y428" s="5">
        <v>0</v>
      </c>
      <c r="Z428" s="2"/>
    </row>
    <row r="429" spans="1:26" ht="30" outlineLevel="4">
      <c r="A429" s="13" t="s">
        <v>319</v>
      </c>
      <c r="B429" s="20" t="s">
        <v>643</v>
      </c>
      <c r="C429" s="11" t="s">
        <v>2</v>
      </c>
      <c r="D429" s="21">
        <f>D430</f>
        <v>7713500</v>
      </c>
      <c r="E429" s="21">
        <f t="shared" si="6"/>
        <v>-31</v>
      </c>
      <c r="F429" s="21">
        <f>F430</f>
        <v>7713469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6">
        <v>0</v>
      </c>
      <c r="W429" s="5">
        <v>0</v>
      </c>
      <c r="X429" s="6">
        <v>0</v>
      </c>
      <c r="Y429" s="5">
        <v>0</v>
      </c>
      <c r="Z429" s="2"/>
    </row>
    <row r="430" spans="1:26" ht="36" customHeight="1" outlineLevel="5">
      <c r="A430" s="13" t="s">
        <v>58</v>
      </c>
      <c r="B430" s="20" t="s">
        <v>643</v>
      </c>
      <c r="C430" s="11" t="s">
        <v>3</v>
      </c>
      <c r="D430" s="21">
        <f>D431</f>
        <v>7713500</v>
      </c>
      <c r="E430" s="21">
        <f t="shared" si="6"/>
        <v>-31</v>
      </c>
      <c r="F430" s="21">
        <f>F431</f>
        <v>7713469</v>
      </c>
      <c r="G430" s="5">
        <v>0</v>
      </c>
      <c r="H430" s="5">
        <v>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6">
        <v>0</v>
      </c>
      <c r="W430" s="5">
        <v>0</v>
      </c>
      <c r="X430" s="6">
        <v>0</v>
      </c>
      <c r="Y430" s="5">
        <v>0</v>
      </c>
      <c r="Z430" s="2"/>
    </row>
    <row r="431" spans="1:26" ht="34.5" customHeight="1" outlineLevel="6">
      <c r="A431" s="13" t="s">
        <v>90</v>
      </c>
      <c r="B431" s="20" t="s">
        <v>643</v>
      </c>
      <c r="C431" s="11" t="s">
        <v>4</v>
      </c>
      <c r="D431" s="21">
        <v>7713500</v>
      </c>
      <c r="E431" s="21">
        <f t="shared" si="6"/>
        <v>-31</v>
      </c>
      <c r="F431" s="21">
        <v>7713469</v>
      </c>
      <c r="G431" s="5">
        <v>0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6">
        <v>0</v>
      </c>
      <c r="W431" s="5">
        <v>0</v>
      </c>
      <c r="X431" s="6">
        <v>0</v>
      </c>
      <c r="Y431" s="5">
        <v>0</v>
      </c>
      <c r="Z431" s="2"/>
    </row>
    <row r="432" spans="1:26" ht="45" hidden="1" outlineLevel="4">
      <c r="A432" s="13" t="s">
        <v>320</v>
      </c>
      <c r="B432" s="20" t="s">
        <v>644</v>
      </c>
      <c r="C432" s="11" t="s">
        <v>2</v>
      </c>
      <c r="D432" s="21">
        <f>D433</f>
        <v>0</v>
      </c>
      <c r="E432" s="21">
        <f t="shared" si="6"/>
        <v>0</v>
      </c>
      <c r="F432" s="21">
        <f>F433</f>
        <v>0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6">
        <v>0</v>
      </c>
      <c r="W432" s="5">
        <v>0</v>
      </c>
      <c r="X432" s="6">
        <v>0</v>
      </c>
      <c r="Y432" s="5">
        <v>0</v>
      </c>
      <c r="Z432" s="2"/>
    </row>
    <row r="433" spans="1:26" ht="34.5" hidden="1" customHeight="1" outlineLevel="5">
      <c r="A433" s="13" t="s">
        <v>58</v>
      </c>
      <c r="B433" s="20" t="s">
        <v>644</v>
      </c>
      <c r="C433" s="11" t="s">
        <v>3</v>
      </c>
      <c r="D433" s="21">
        <f>D434</f>
        <v>0</v>
      </c>
      <c r="E433" s="21">
        <f t="shared" si="6"/>
        <v>0</v>
      </c>
      <c r="F433" s="21">
        <f>F434</f>
        <v>0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6">
        <v>0</v>
      </c>
      <c r="W433" s="5">
        <v>0</v>
      </c>
      <c r="X433" s="6">
        <v>0</v>
      </c>
      <c r="Y433" s="5">
        <v>0</v>
      </c>
      <c r="Z433" s="2"/>
    </row>
    <row r="434" spans="1:26" ht="30" hidden="1" outlineLevel="6">
      <c r="A434" s="13" t="s">
        <v>90</v>
      </c>
      <c r="B434" s="20" t="s">
        <v>644</v>
      </c>
      <c r="C434" s="11" t="s">
        <v>4</v>
      </c>
      <c r="D434" s="24">
        <v>0</v>
      </c>
      <c r="E434" s="21">
        <f t="shared" si="6"/>
        <v>0</v>
      </c>
      <c r="F434" s="24">
        <v>0</v>
      </c>
      <c r="G434" s="5">
        <v>0</v>
      </c>
      <c r="H434" s="5">
        <v>0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6">
        <v>0</v>
      </c>
      <c r="W434" s="5">
        <v>0</v>
      </c>
      <c r="X434" s="6">
        <v>0</v>
      </c>
      <c r="Y434" s="5">
        <v>0</v>
      </c>
      <c r="Z434" s="2"/>
    </row>
    <row r="435" spans="1:26" ht="45" hidden="1" outlineLevel="3">
      <c r="A435" s="13" t="s">
        <v>321</v>
      </c>
      <c r="B435" s="20" t="s">
        <v>645</v>
      </c>
      <c r="C435" s="11" t="s">
        <v>2</v>
      </c>
      <c r="D435" s="21">
        <f>D436</f>
        <v>0</v>
      </c>
      <c r="E435" s="21">
        <f t="shared" si="6"/>
        <v>0</v>
      </c>
      <c r="F435" s="21">
        <f>F436</f>
        <v>0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6">
        <v>0</v>
      </c>
      <c r="W435" s="5">
        <v>0</v>
      </c>
      <c r="X435" s="6">
        <v>0</v>
      </c>
      <c r="Y435" s="5">
        <v>0</v>
      </c>
      <c r="Z435" s="2"/>
    </row>
    <row r="436" spans="1:26" ht="30" hidden="1" outlineLevel="4">
      <c r="A436" s="13" t="s">
        <v>322</v>
      </c>
      <c r="B436" s="20" t="s">
        <v>646</v>
      </c>
      <c r="C436" s="11" t="s">
        <v>2</v>
      </c>
      <c r="D436" s="21">
        <f>D437</f>
        <v>0</v>
      </c>
      <c r="E436" s="21">
        <f t="shared" si="6"/>
        <v>0</v>
      </c>
      <c r="F436" s="21">
        <f>F437</f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6">
        <v>0</v>
      </c>
      <c r="W436" s="5">
        <v>0</v>
      </c>
      <c r="X436" s="6">
        <v>0</v>
      </c>
      <c r="Y436" s="5">
        <v>0</v>
      </c>
      <c r="Z436" s="2"/>
    </row>
    <row r="437" spans="1:26" ht="31.5" hidden="1" customHeight="1" outlineLevel="5">
      <c r="A437" s="13" t="s">
        <v>58</v>
      </c>
      <c r="B437" s="20" t="s">
        <v>646</v>
      </c>
      <c r="C437" s="11" t="s">
        <v>3</v>
      </c>
      <c r="D437" s="21">
        <f>D438</f>
        <v>0</v>
      </c>
      <c r="E437" s="21">
        <f t="shared" si="6"/>
        <v>0</v>
      </c>
      <c r="F437" s="21">
        <f>F438</f>
        <v>0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6">
        <v>0</v>
      </c>
      <c r="W437" s="5">
        <v>0</v>
      </c>
      <c r="X437" s="6">
        <v>0</v>
      </c>
      <c r="Y437" s="5">
        <v>0</v>
      </c>
      <c r="Z437" s="2"/>
    </row>
    <row r="438" spans="1:26" ht="30" hidden="1" outlineLevel="6">
      <c r="A438" s="13" t="s">
        <v>90</v>
      </c>
      <c r="B438" s="20" t="s">
        <v>646</v>
      </c>
      <c r="C438" s="11" t="s">
        <v>4</v>
      </c>
      <c r="D438" s="24">
        <v>0</v>
      </c>
      <c r="E438" s="21">
        <f t="shared" si="6"/>
        <v>0</v>
      </c>
      <c r="F438" s="24">
        <v>0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6">
        <v>0</v>
      </c>
      <c r="W438" s="5">
        <v>0</v>
      </c>
      <c r="X438" s="6">
        <v>0</v>
      </c>
      <c r="Y438" s="5">
        <v>0</v>
      </c>
      <c r="Z438" s="2"/>
    </row>
    <row r="439" spans="1:26" ht="34.5" hidden="1" customHeight="1" outlineLevel="3">
      <c r="A439" s="13" t="s">
        <v>323</v>
      </c>
      <c r="B439" s="20" t="s">
        <v>647</v>
      </c>
      <c r="C439" s="11" t="s">
        <v>2</v>
      </c>
      <c r="D439" s="21">
        <f>D440</f>
        <v>0</v>
      </c>
      <c r="E439" s="21">
        <f t="shared" si="6"/>
        <v>0</v>
      </c>
      <c r="F439" s="21">
        <f>F440</f>
        <v>0</v>
      </c>
      <c r="G439" s="5">
        <v>0</v>
      </c>
      <c r="H439" s="5">
        <v>0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6">
        <v>0</v>
      </c>
      <c r="W439" s="5">
        <v>0</v>
      </c>
      <c r="X439" s="6">
        <v>0</v>
      </c>
      <c r="Y439" s="5">
        <v>0</v>
      </c>
      <c r="Z439" s="2"/>
    </row>
    <row r="440" spans="1:26" ht="30" hidden="1" outlineLevel="4">
      <c r="A440" s="13" t="s">
        <v>324</v>
      </c>
      <c r="B440" s="20" t="s">
        <v>648</v>
      </c>
      <c r="C440" s="11" t="s">
        <v>2</v>
      </c>
      <c r="D440" s="21">
        <f>D441</f>
        <v>0</v>
      </c>
      <c r="E440" s="21">
        <f t="shared" si="6"/>
        <v>0</v>
      </c>
      <c r="F440" s="21">
        <f>F441</f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6">
        <v>0</v>
      </c>
      <c r="W440" s="5">
        <v>0</v>
      </c>
      <c r="X440" s="6">
        <v>0</v>
      </c>
      <c r="Y440" s="5">
        <v>0</v>
      </c>
      <c r="Z440" s="2"/>
    </row>
    <row r="441" spans="1:26" ht="34.5" hidden="1" customHeight="1" outlineLevel="5">
      <c r="A441" s="13" t="s">
        <v>58</v>
      </c>
      <c r="B441" s="20" t="s">
        <v>648</v>
      </c>
      <c r="C441" s="11" t="s">
        <v>3</v>
      </c>
      <c r="D441" s="21">
        <f>D442</f>
        <v>0</v>
      </c>
      <c r="E441" s="21">
        <f t="shared" si="6"/>
        <v>0</v>
      </c>
      <c r="F441" s="21">
        <f>F442</f>
        <v>0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6">
        <v>0</v>
      </c>
      <c r="W441" s="5">
        <v>0</v>
      </c>
      <c r="X441" s="6">
        <v>0</v>
      </c>
      <c r="Y441" s="5">
        <v>0</v>
      </c>
      <c r="Z441" s="2"/>
    </row>
    <row r="442" spans="1:26" ht="30" hidden="1" outlineLevel="6">
      <c r="A442" s="13" t="s">
        <v>90</v>
      </c>
      <c r="B442" s="20" t="s">
        <v>648</v>
      </c>
      <c r="C442" s="11" t="s">
        <v>4</v>
      </c>
      <c r="D442" s="24">
        <v>0</v>
      </c>
      <c r="E442" s="21">
        <f t="shared" si="6"/>
        <v>0</v>
      </c>
      <c r="F442" s="24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6">
        <v>0</v>
      </c>
      <c r="W442" s="5">
        <v>0</v>
      </c>
      <c r="X442" s="6">
        <v>0</v>
      </c>
      <c r="Y442" s="5">
        <v>0</v>
      </c>
      <c r="Z442" s="2"/>
    </row>
    <row r="443" spans="1:26" ht="38.25" hidden="1" customHeight="1" outlineLevel="3">
      <c r="A443" s="13" t="s">
        <v>325</v>
      </c>
      <c r="B443" s="20" t="s">
        <v>649</v>
      </c>
      <c r="C443" s="11" t="s">
        <v>2</v>
      </c>
      <c r="D443" s="21">
        <f>D444</f>
        <v>0</v>
      </c>
      <c r="E443" s="21">
        <f t="shared" si="6"/>
        <v>0</v>
      </c>
      <c r="F443" s="21">
        <f>F444</f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6">
        <v>0</v>
      </c>
      <c r="W443" s="5">
        <v>0</v>
      </c>
      <c r="X443" s="6">
        <v>0</v>
      </c>
      <c r="Y443" s="5">
        <v>0</v>
      </c>
      <c r="Z443" s="2"/>
    </row>
    <row r="444" spans="1:26" ht="30" hidden="1" outlineLevel="4">
      <c r="A444" s="13" t="s">
        <v>326</v>
      </c>
      <c r="B444" s="20" t="s">
        <v>650</v>
      </c>
      <c r="C444" s="11" t="s">
        <v>2</v>
      </c>
      <c r="D444" s="21">
        <f>D445</f>
        <v>0</v>
      </c>
      <c r="E444" s="21">
        <f t="shared" si="6"/>
        <v>0</v>
      </c>
      <c r="F444" s="21">
        <f>F445</f>
        <v>0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6">
        <v>0</v>
      </c>
      <c r="W444" s="5">
        <v>0</v>
      </c>
      <c r="X444" s="6">
        <v>0</v>
      </c>
      <c r="Y444" s="5">
        <v>0</v>
      </c>
      <c r="Z444" s="2"/>
    </row>
    <row r="445" spans="1:26" ht="30" hidden="1" outlineLevel="5">
      <c r="A445" s="13" t="s">
        <v>58</v>
      </c>
      <c r="B445" s="20" t="s">
        <v>650</v>
      </c>
      <c r="C445" s="11" t="s">
        <v>3</v>
      </c>
      <c r="D445" s="21">
        <f>D446</f>
        <v>0</v>
      </c>
      <c r="E445" s="21">
        <f t="shared" si="6"/>
        <v>0</v>
      </c>
      <c r="F445" s="21">
        <f>F446</f>
        <v>0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6">
        <v>0</v>
      </c>
      <c r="W445" s="5">
        <v>0</v>
      </c>
      <c r="X445" s="6">
        <v>0</v>
      </c>
      <c r="Y445" s="5">
        <v>0</v>
      </c>
      <c r="Z445" s="2"/>
    </row>
    <row r="446" spans="1:26" ht="30" hidden="1" outlineLevel="6">
      <c r="A446" s="13" t="s">
        <v>60</v>
      </c>
      <c r="B446" s="20" t="s">
        <v>650</v>
      </c>
      <c r="C446" s="11" t="s">
        <v>4</v>
      </c>
      <c r="D446" s="24">
        <v>0</v>
      </c>
      <c r="E446" s="21">
        <f t="shared" si="6"/>
        <v>0</v>
      </c>
      <c r="F446" s="24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6">
        <v>0</v>
      </c>
      <c r="W446" s="5">
        <v>0</v>
      </c>
      <c r="X446" s="6">
        <v>0</v>
      </c>
      <c r="Y446" s="5">
        <v>0</v>
      </c>
      <c r="Z446" s="2"/>
    </row>
    <row r="447" spans="1:26" ht="51" customHeight="1" outlineLevel="2" collapsed="1">
      <c r="A447" s="13" t="s">
        <v>327</v>
      </c>
      <c r="B447" s="20" t="s">
        <v>651</v>
      </c>
      <c r="C447" s="11" t="s">
        <v>2</v>
      </c>
      <c r="D447" s="21">
        <f>D448</f>
        <v>30800</v>
      </c>
      <c r="E447" s="21">
        <f t="shared" si="6"/>
        <v>0</v>
      </c>
      <c r="F447" s="21">
        <f>F448</f>
        <v>30800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6">
        <v>0</v>
      </c>
      <c r="W447" s="5">
        <v>0</v>
      </c>
      <c r="X447" s="6">
        <v>0</v>
      </c>
      <c r="Y447" s="5">
        <v>0</v>
      </c>
      <c r="Z447" s="2"/>
    </row>
    <row r="448" spans="1:26" ht="45" outlineLevel="4">
      <c r="A448" s="13" t="s">
        <v>328</v>
      </c>
      <c r="B448" s="20" t="s">
        <v>652</v>
      </c>
      <c r="C448" s="11" t="s">
        <v>2</v>
      </c>
      <c r="D448" s="21">
        <f>D449</f>
        <v>30800</v>
      </c>
      <c r="E448" s="21">
        <f t="shared" si="6"/>
        <v>0</v>
      </c>
      <c r="F448" s="21">
        <f>F449</f>
        <v>30800</v>
      </c>
      <c r="G448" s="5">
        <v>0</v>
      </c>
      <c r="H448" s="5">
        <v>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6">
        <v>0</v>
      </c>
      <c r="W448" s="5">
        <v>0</v>
      </c>
      <c r="X448" s="6">
        <v>0</v>
      </c>
      <c r="Y448" s="5">
        <v>0</v>
      </c>
      <c r="Z448" s="2"/>
    </row>
    <row r="449" spans="1:26" ht="35.25" customHeight="1" outlineLevel="5">
      <c r="A449" s="13" t="s">
        <v>59</v>
      </c>
      <c r="B449" s="20" t="s">
        <v>652</v>
      </c>
      <c r="C449" s="11" t="s">
        <v>3</v>
      </c>
      <c r="D449" s="21">
        <f>D450</f>
        <v>30800</v>
      </c>
      <c r="E449" s="21">
        <f t="shared" si="6"/>
        <v>0</v>
      </c>
      <c r="F449" s="21">
        <f>F450</f>
        <v>30800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6">
        <v>0</v>
      </c>
      <c r="W449" s="5">
        <v>0</v>
      </c>
      <c r="X449" s="6">
        <v>0</v>
      </c>
      <c r="Y449" s="5">
        <v>0</v>
      </c>
      <c r="Z449" s="2"/>
    </row>
    <row r="450" spans="1:26" ht="36.75" customHeight="1" outlineLevel="6">
      <c r="A450" s="13" t="s">
        <v>90</v>
      </c>
      <c r="B450" s="20" t="s">
        <v>652</v>
      </c>
      <c r="C450" s="11" t="s">
        <v>4</v>
      </c>
      <c r="D450" s="21">
        <v>30800</v>
      </c>
      <c r="E450" s="21">
        <f t="shared" si="6"/>
        <v>0</v>
      </c>
      <c r="F450" s="21">
        <v>30800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6">
        <v>0</v>
      </c>
      <c r="W450" s="5">
        <v>0</v>
      </c>
      <c r="X450" s="6">
        <v>0</v>
      </c>
      <c r="Y450" s="5">
        <v>0</v>
      </c>
      <c r="Z450" s="2"/>
    </row>
    <row r="451" spans="1:26" ht="33" customHeight="1">
      <c r="A451" s="10" t="s">
        <v>329</v>
      </c>
      <c r="B451" s="18" t="s">
        <v>653</v>
      </c>
      <c r="C451" s="12" t="s">
        <v>2</v>
      </c>
      <c r="D451" s="19">
        <f>D452+D464+D481</f>
        <v>77705589.140000001</v>
      </c>
      <c r="E451" s="19">
        <f t="shared" si="6"/>
        <v>490399.9999999851</v>
      </c>
      <c r="F451" s="19">
        <f>F452+F464+F481</f>
        <v>78195989.139999986</v>
      </c>
      <c r="G451" s="5">
        <v>0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6">
        <v>0.52656842349130362</v>
      </c>
      <c r="W451" s="5">
        <v>0</v>
      </c>
      <c r="X451" s="6">
        <v>0</v>
      </c>
      <c r="Y451" s="5">
        <v>0</v>
      </c>
      <c r="Z451" s="2"/>
    </row>
    <row r="452" spans="1:26" ht="33" customHeight="1" outlineLevel="1">
      <c r="A452" s="13" t="s">
        <v>330</v>
      </c>
      <c r="B452" s="20" t="s">
        <v>654</v>
      </c>
      <c r="C452" s="11" t="s">
        <v>2</v>
      </c>
      <c r="D452" s="21">
        <f>D453</f>
        <v>923000</v>
      </c>
      <c r="E452" s="21">
        <f t="shared" si="6"/>
        <v>400000</v>
      </c>
      <c r="F452" s="21">
        <f>F453</f>
        <v>1323000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6">
        <v>0.87898736728060667</v>
      </c>
      <c r="W452" s="5">
        <v>0</v>
      </c>
      <c r="X452" s="6">
        <v>0</v>
      </c>
      <c r="Y452" s="5">
        <v>0</v>
      </c>
      <c r="Z452" s="2"/>
    </row>
    <row r="453" spans="1:26" ht="45" outlineLevel="3">
      <c r="A453" s="13" t="s">
        <v>331</v>
      </c>
      <c r="B453" s="20" t="s">
        <v>655</v>
      </c>
      <c r="C453" s="11" t="s">
        <v>2</v>
      </c>
      <c r="D453" s="21">
        <v>923000</v>
      </c>
      <c r="E453" s="21">
        <f t="shared" si="6"/>
        <v>400000</v>
      </c>
      <c r="F453" s="21">
        <f>F454+F459</f>
        <v>1323000</v>
      </c>
      <c r="G453" s="5">
        <v>0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6">
        <v>0.87898736728060667</v>
      </c>
      <c r="W453" s="5">
        <v>0</v>
      </c>
      <c r="X453" s="6">
        <v>0</v>
      </c>
      <c r="Y453" s="5">
        <v>0</v>
      </c>
      <c r="Z453" s="2"/>
    </row>
    <row r="454" spans="1:26" ht="30" outlineLevel="4">
      <c r="A454" s="13" t="s">
        <v>332</v>
      </c>
      <c r="B454" s="20" t="s">
        <v>656</v>
      </c>
      <c r="C454" s="11" t="s">
        <v>2</v>
      </c>
      <c r="D454" s="21">
        <f>D455+D457</f>
        <v>905000</v>
      </c>
      <c r="E454" s="21">
        <f t="shared" ref="E454:E521" si="7">F454-D454</f>
        <v>400000</v>
      </c>
      <c r="F454" s="21">
        <f>F455+F457</f>
        <v>1305000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6">
        <v>0.88586225414364639</v>
      </c>
      <c r="W454" s="5">
        <v>0</v>
      </c>
      <c r="X454" s="6">
        <v>0</v>
      </c>
      <c r="Y454" s="5">
        <v>0</v>
      </c>
      <c r="Z454" s="2"/>
    </row>
    <row r="455" spans="1:26" ht="63.75" customHeight="1" outlineLevel="5">
      <c r="A455" s="13" t="s">
        <v>110</v>
      </c>
      <c r="B455" s="20" t="s">
        <v>656</v>
      </c>
      <c r="C455" s="11" t="s">
        <v>15</v>
      </c>
      <c r="D455" s="21">
        <f>D456</f>
        <v>49022.37</v>
      </c>
      <c r="E455" s="21">
        <f t="shared" si="7"/>
        <v>7000</v>
      </c>
      <c r="F455" s="21">
        <f>F456</f>
        <v>56022.37</v>
      </c>
      <c r="G455" s="5">
        <v>0</v>
      </c>
      <c r="H455" s="5">
        <v>0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6">
        <v>0.9253938559070074</v>
      </c>
      <c r="W455" s="5">
        <v>0</v>
      </c>
      <c r="X455" s="6">
        <v>0</v>
      </c>
      <c r="Y455" s="5">
        <v>0</v>
      </c>
      <c r="Z455" s="2"/>
    </row>
    <row r="456" spans="1:26" outlineLevel="6">
      <c r="A456" s="13" t="s">
        <v>227</v>
      </c>
      <c r="B456" s="20" t="s">
        <v>656</v>
      </c>
      <c r="C456" s="11" t="s">
        <v>17</v>
      </c>
      <c r="D456" s="21">
        <v>49022.37</v>
      </c>
      <c r="E456" s="21">
        <f t="shared" si="7"/>
        <v>7000</v>
      </c>
      <c r="F456" s="21">
        <v>56022.37</v>
      </c>
      <c r="G456" s="5">
        <v>0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6">
        <v>0.9253938559070074</v>
      </c>
      <c r="W456" s="5">
        <v>0</v>
      </c>
      <c r="X456" s="6">
        <v>0</v>
      </c>
      <c r="Y456" s="5">
        <v>0</v>
      </c>
      <c r="Z456" s="2"/>
    </row>
    <row r="457" spans="1:26" ht="35.25" customHeight="1" outlineLevel="5">
      <c r="A457" s="13" t="s">
        <v>58</v>
      </c>
      <c r="B457" s="20" t="s">
        <v>656</v>
      </c>
      <c r="C457" s="11" t="s">
        <v>3</v>
      </c>
      <c r="D457" s="21">
        <f>D458</f>
        <v>855977.63</v>
      </c>
      <c r="E457" s="21">
        <f t="shared" si="7"/>
        <v>392999.99999999988</v>
      </c>
      <c r="F457" s="21">
        <f>F458</f>
        <v>1248977.6299999999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6">
        <v>0.88359825478149467</v>
      </c>
      <c r="W457" s="5">
        <v>0</v>
      </c>
      <c r="X457" s="6">
        <v>0</v>
      </c>
      <c r="Y457" s="5">
        <v>0</v>
      </c>
      <c r="Z457" s="2"/>
    </row>
    <row r="458" spans="1:26" ht="30" outlineLevel="6">
      <c r="A458" s="13" t="s">
        <v>90</v>
      </c>
      <c r="B458" s="20" t="s">
        <v>656</v>
      </c>
      <c r="C458" s="11" t="s">
        <v>4</v>
      </c>
      <c r="D458" s="21">
        <v>855977.63</v>
      </c>
      <c r="E458" s="21">
        <f t="shared" si="7"/>
        <v>392999.99999999988</v>
      </c>
      <c r="F458" s="21">
        <v>1248977.6299999999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6">
        <v>0.88359825478149467</v>
      </c>
      <c r="W458" s="5">
        <v>0</v>
      </c>
      <c r="X458" s="6">
        <v>0</v>
      </c>
      <c r="Y458" s="5">
        <v>0</v>
      </c>
      <c r="Z458" s="2"/>
    </row>
    <row r="459" spans="1:26" ht="30" outlineLevel="4">
      <c r="A459" s="13" t="s">
        <v>333</v>
      </c>
      <c r="B459" s="20" t="s">
        <v>657</v>
      </c>
      <c r="C459" s="11" t="s">
        <v>2</v>
      </c>
      <c r="D459" s="21">
        <f>D460+D462</f>
        <v>18000</v>
      </c>
      <c r="E459" s="21">
        <f t="shared" si="7"/>
        <v>0</v>
      </c>
      <c r="F459" s="21">
        <f>F460+F462</f>
        <v>18000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6">
        <v>0.53333333333333333</v>
      </c>
      <c r="W459" s="5">
        <v>0</v>
      </c>
      <c r="X459" s="6">
        <v>0</v>
      </c>
      <c r="Y459" s="5">
        <v>0</v>
      </c>
      <c r="Z459" s="2"/>
    </row>
    <row r="460" spans="1:26" ht="71.25" customHeight="1" outlineLevel="5">
      <c r="A460" s="13" t="s">
        <v>110</v>
      </c>
      <c r="B460" s="20" t="s">
        <v>657</v>
      </c>
      <c r="C460" s="11" t="s">
        <v>15</v>
      </c>
      <c r="D460" s="21">
        <f>D461</f>
        <v>9600</v>
      </c>
      <c r="E460" s="21">
        <f t="shared" si="7"/>
        <v>0</v>
      </c>
      <c r="F460" s="21">
        <f>F461</f>
        <v>9600</v>
      </c>
      <c r="G460" s="5">
        <v>0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6">
        <v>1</v>
      </c>
      <c r="W460" s="5">
        <v>0</v>
      </c>
      <c r="X460" s="6">
        <v>0</v>
      </c>
      <c r="Y460" s="5">
        <v>0</v>
      </c>
      <c r="Z460" s="2"/>
    </row>
    <row r="461" spans="1:26" ht="24.75" customHeight="1" outlineLevel="6">
      <c r="A461" s="13" t="s">
        <v>167</v>
      </c>
      <c r="B461" s="20" t="s">
        <v>657</v>
      </c>
      <c r="C461" s="11" t="s">
        <v>17</v>
      </c>
      <c r="D461" s="21">
        <v>9600</v>
      </c>
      <c r="E461" s="21">
        <f t="shared" si="7"/>
        <v>0</v>
      </c>
      <c r="F461" s="21">
        <v>9600</v>
      </c>
      <c r="G461" s="5">
        <v>0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6">
        <v>1</v>
      </c>
      <c r="W461" s="5">
        <v>0</v>
      </c>
      <c r="X461" s="6">
        <v>0</v>
      </c>
      <c r="Y461" s="5">
        <v>0</v>
      </c>
      <c r="Z461" s="2"/>
    </row>
    <row r="462" spans="1:26" ht="30.75" customHeight="1" outlineLevel="5">
      <c r="A462" s="13" t="s">
        <v>59</v>
      </c>
      <c r="B462" s="20" t="s">
        <v>657</v>
      </c>
      <c r="C462" s="11" t="s">
        <v>3</v>
      </c>
      <c r="D462" s="21">
        <f>D463</f>
        <v>8400</v>
      </c>
      <c r="E462" s="21">
        <f t="shared" si="7"/>
        <v>0</v>
      </c>
      <c r="F462" s="21">
        <f>F463</f>
        <v>8400</v>
      </c>
      <c r="G462" s="5">
        <v>0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6">
        <v>0</v>
      </c>
      <c r="W462" s="5">
        <v>0</v>
      </c>
      <c r="X462" s="6">
        <v>0</v>
      </c>
      <c r="Y462" s="5">
        <v>0</v>
      </c>
      <c r="Z462" s="2"/>
    </row>
    <row r="463" spans="1:26" ht="36" customHeight="1" outlineLevel="6">
      <c r="A463" s="13" t="s">
        <v>90</v>
      </c>
      <c r="B463" s="20" t="s">
        <v>657</v>
      </c>
      <c r="C463" s="11" t="s">
        <v>4</v>
      </c>
      <c r="D463" s="21">
        <v>8400</v>
      </c>
      <c r="E463" s="21">
        <f t="shared" si="7"/>
        <v>0</v>
      </c>
      <c r="F463" s="21">
        <v>8400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6">
        <v>0</v>
      </c>
      <c r="W463" s="5">
        <v>0</v>
      </c>
      <c r="X463" s="6">
        <v>0</v>
      </c>
      <c r="Y463" s="5">
        <v>0</v>
      </c>
      <c r="Z463" s="2"/>
    </row>
    <row r="464" spans="1:26" ht="30" outlineLevel="1">
      <c r="A464" s="13" t="s">
        <v>334</v>
      </c>
      <c r="B464" s="20" t="s">
        <v>658</v>
      </c>
      <c r="C464" s="11" t="s">
        <v>2</v>
      </c>
      <c r="D464" s="21">
        <f>D465</f>
        <v>75829589.140000001</v>
      </c>
      <c r="E464" s="21">
        <f t="shared" si="7"/>
        <v>232468.39999999106</v>
      </c>
      <c r="F464" s="21">
        <f>F465</f>
        <v>76062057.539999992</v>
      </c>
      <c r="G464" s="5">
        <v>0</v>
      </c>
      <c r="H464" s="5">
        <v>0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6">
        <v>0.52532542015333261</v>
      </c>
      <c r="W464" s="5">
        <v>0</v>
      </c>
      <c r="X464" s="6">
        <v>0</v>
      </c>
      <c r="Y464" s="5">
        <v>0</v>
      </c>
      <c r="Z464" s="2"/>
    </row>
    <row r="465" spans="1:26" ht="49.5" customHeight="1" outlineLevel="3">
      <c r="A465" s="13" t="s">
        <v>335</v>
      </c>
      <c r="B465" s="20" t="s">
        <v>659</v>
      </c>
      <c r="C465" s="11" t="s">
        <v>2</v>
      </c>
      <c r="D465" s="21">
        <f>D466+D473+D478</f>
        <v>75829589.140000001</v>
      </c>
      <c r="E465" s="21">
        <f t="shared" si="7"/>
        <v>232468.39999999106</v>
      </c>
      <c r="F465" s="21">
        <f>F466+F473+F478</f>
        <v>76062057.539999992</v>
      </c>
      <c r="G465" s="5">
        <v>0</v>
      </c>
      <c r="H465" s="5">
        <v>0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6">
        <v>0.52532542015333261</v>
      </c>
      <c r="W465" s="5">
        <v>0</v>
      </c>
      <c r="X465" s="6">
        <v>0</v>
      </c>
      <c r="Y465" s="5">
        <v>0</v>
      </c>
      <c r="Z465" s="2"/>
    </row>
    <row r="466" spans="1:26" outlineLevel="4">
      <c r="A466" s="13" t="s">
        <v>336</v>
      </c>
      <c r="B466" s="20" t="s">
        <v>660</v>
      </c>
      <c r="C466" s="11" t="s">
        <v>2</v>
      </c>
      <c r="D466" s="21">
        <f>D467+D469+D471</f>
        <v>43399129.140000001</v>
      </c>
      <c r="E466" s="21">
        <f t="shared" si="7"/>
        <v>804068.39999999851</v>
      </c>
      <c r="F466" s="21">
        <f>F467+F469+F471</f>
        <v>44203197.539999999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6">
        <v>0.58578361178073957</v>
      </c>
      <c r="W466" s="5">
        <v>0</v>
      </c>
      <c r="X466" s="6">
        <v>0</v>
      </c>
      <c r="Y466" s="5">
        <v>0</v>
      </c>
      <c r="Z466" s="2"/>
    </row>
    <row r="467" spans="1:26" ht="67.5" customHeight="1" outlineLevel="5">
      <c r="A467" s="13" t="s">
        <v>110</v>
      </c>
      <c r="B467" s="20" t="s">
        <v>660</v>
      </c>
      <c r="C467" s="11" t="s">
        <v>15</v>
      </c>
      <c r="D467" s="21">
        <f>D468</f>
        <v>34666143.140000001</v>
      </c>
      <c r="E467" s="21">
        <f t="shared" si="7"/>
        <v>24710</v>
      </c>
      <c r="F467" s="21">
        <f>F468</f>
        <v>34690853.140000001</v>
      </c>
      <c r="G467" s="5">
        <v>0</v>
      </c>
      <c r="H467" s="5">
        <v>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6">
        <v>0.5948744883115189</v>
      </c>
      <c r="W467" s="5">
        <v>0</v>
      </c>
      <c r="X467" s="6">
        <v>0</v>
      </c>
      <c r="Y467" s="5">
        <v>0</v>
      </c>
      <c r="Z467" s="2"/>
    </row>
    <row r="468" spans="1:26" outlineLevel="6">
      <c r="A468" s="13" t="s">
        <v>167</v>
      </c>
      <c r="B468" s="20" t="s">
        <v>660</v>
      </c>
      <c r="C468" s="11" t="s">
        <v>17</v>
      </c>
      <c r="D468" s="25">
        <v>34666143.140000001</v>
      </c>
      <c r="E468" s="25">
        <f t="shared" si="7"/>
        <v>24710</v>
      </c>
      <c r="F468" s="25">
        <v>34690853.140000001</v>
      </c>
      <c r="G468" s="5">
        <v>0</v>
      </c>
      <c r="H468" s="5">
        <v>0</v>
      </c>
      <c r="I468" s="5">
        <v>0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6">
        <v>0.5948744883115189</v>
      </c>
      <c r="W468" s="5">
        <v>0</v>
      </c>
      <c r="X468" s="6">
        <v>0</v>
      </c>
      <c r="Y468" s="5">
        <v>0</v>
      </c>
      <c r="Z468" s="2"/>
    </row>
    <row r="469" spans="1:26" ht="36" customHeight="1" outlineLevel="5">
      <c r="A469" s="13" t="s">
        <v>59</v>
      </c>
      <c r="B469" s="20" t="s">
        <v>660</v>
      </c>
      <c r="C469" s="11" t="s">
        <v>3</v>
      </c>
      <c r="D469" s="21">
        <f>D470</f>
        <v>8728186</v>
      </c>
      <c r="E469" s="21">
        <f t="shared" si="7"/>
        <v>780959.66999999993</v>
      </c>
      <c r="F469" s="21">
        <f>F470</f>
        <v>9509145.6699999999</v>
      </c>
      <c r="G469" s="5">
        <v>0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6">
        <v>0.55427994660058799</v>
      </c>
      <c r="W469" s="5">
        <v>0</v>
      </c>
      <c r="X469" s="6">
        <v>0</v>
      </c>
      <c r="Y469" s="5">
        <v>0</v>
      </c>
      <c r="Z469" s="2"/>
    </row>
    <row r="470" spans="1:26" ht="30" outlineLevel="6">
      <c r="A470" s="13" t="s">
        <v>60</v>
      </c>
      <c r="B470" s="20" t="s">
        <v>660</v>
      </c>
      <c r="C470" s="11" t="s">
        <v>4</v>
      </c>
      <c r="D470" s="21">
        <v>8728186</v>
      </c>
      <c r="E470" s="21">
        <f t="shared" si="7"/>
        <v>780959.66999999993</v>
      </c>
      <c r="F470" s="21">
        <v>9509145.6699999999</v>
      </c>
      <c r="G470" s="5">
        <v>0</v>
      </c>
      <c r="H470" s="5">
        <v>0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6">
        <v>0.55427994660058799</v>
      </c>
      <c r="W470" s="5">
        <v>0</v>
      </c>
      <c r="X470" s="6">
        <v>0</v>
      </c>
      <c r="Y470" s="5">
        <v>0</v>
      </c>
      <c r="Z470" s="2"/>
    </row>
    <row r="471" spans="1:26" outlineLevel="5">
      <c r="A471" s="13" t="s">
        <v>81</v>
      </c>
      <c r="B471" s="20" t="s">
        <v>660</v>
      </c>
      <c r="C471" s="11" t="s">
        <v>12</v>
      </c>
      <c r="D471" s="21">
        <f>D472</f>
        <v>4800</v>
      </c>
      <c r="E471" s="21">
        <f t="shared" si="7"/>
        <v>-1601.27</v>
      </c>
      <c r="F471" s="21">
        <f>F472</f>
        <v>3198.73</v>
      </c>
      <c r="G471" s="5">
        <v>0</v>
      </c>
      <c r="H471" s="5">
        <v>0</v>
      </c>
      <c r="I471" s="5">
        <v>0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6">
        <v>0.41155208333333332</v>
      </c>
      <c r="W471" s="5">
        <v>0</v>
      </c>
      <c r="X471" s="6">
        <v>0</v>
      </c>
      <c r="Y471" s="5">
        <v>0</v>
      </c>
      <c r="Z471" s="2"/>
    </row>
    <row r="472" spans="1:26" outlineLevel="6">
      <c r="A472" s="13" t="s">
        <v>82</v>
      </c>
      <c r="B472" s="20" t="s">
        <v>660</v>
      </c>
      <c r="C472" s="11" t="s">
        <v>13</v>
      </c>
      <c r="D472" s="21">
        <v>4800</v>
      </c>
      <c r="E472" s="21">
        <f t="shared" si="7"/>
        <v>-1601.27</v>
      </c>
      <c r="F472" s="21">
        <v>3198.73</v>
      </c>
      <c r="G472" s="5">
        <v>0</v>
      </c>
      <c r="H472" s="5">
        <v>0</v>
      </c>
      <c r="I472" s="5">
        <v>0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6">
        <v>0.41155208333333332</v>
      </c>
      <c r="W472" s="5">
        <v>0</v>
      </c>
      <c r="X472" s="6">
        <v>0</v>
      </c>
      <c r="Y472" s="5">
        <v>0</v>
      </c>
      <c r="Z472" s="2"/>
    </row>
    <row r="473" spans="1:26" ht="30" outlineLevel="4">
      <c r="A473" s="13" t="s">
        <v>337</v>
      </c>
      <c r="B473" s="20" t="s">
        <v>661</v>
      </c>
      <c r="C473" s="11" t="s">
        <v>2</v>
      </c>
      <c r="D473" s="21">
        <f>D474+D476</f>
        <v>3210000</v>
      </c>
      <c r="E473" s="21">
        <f t="shared" si="7"/>
        <v>490400</v>
      </c>
      <c r="F473" s="21">
        <f>F474+F476</f>
        <v>3700400</v>
      </c>
      <c r="G473" s="5">
        <v>0</v>
      </c>
      <c r="H473" s="5">
        <v>0</v>
      </c>
      <c r="I473" s="5">
        <v>0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6">
        <v>0.77469466978193147</v>
      </c>
      <c r="W473" s="5">
        <v>0</v>
      </c>
      <c r="X473" s="6">
        <v>0</v>
      </c>
      <c r="Y473" s="5">
        <v>0</v>
      </c>
      <c r="Z473" s="2"/>
    </row>
    <row r="474" spans="1:26" ht="63" customHeight="1" outlineLevel="5">
      <c r="A474" s="13" t="s">
        <v>112</v>
      </c>
      <c r="B474" s="20" t="s">
        <v>661</v>
      </c>
      <c r="C474" s="11" t="s">
        <v>15</v>
      </c>
      <c r="D474" s="21">
        <f>D475</f>
        <v>396200</v>
      </c>
      <c r="E474" s="21">
        <f t="shared" si="7"/>
        <v>33696.5</v>
      </c>
      <c r="F474" s="21">
        <f>F475</f>
        <v>429896.5</v>
      </c>
      <c r="G474" s="5">
        <v>0</v>
      </c>
      <c r="H474" s="5">
        <v>0</v>
      </c>
      <c r="I474" s="5">
        <v>0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6">
        <v>1</v>
      </c>
      <c r="W474" s="5">
        <v>0</v>
      </c>
      <c r="X474" s="6">
        <v>0</v>
      </c>
      <c r="Y474" s="5">
        <v>0</v>
      </c>
      <c r="Z474" s="2"/>
    </row>
    <row r="475" spans="1:26" outlineLevel="6">
      <c r="A475" s="13" t="s">
        <v>167</v>
      </c>
      <c r="B475" s="20" t="s">
        <v>661</v>
      </c>
      <c r="C475" s="11" t="s">
        <v>17</v>
      </c>
      <c r="D475" s="21">
        <v>396200</v>
      </c>
      <c r="E475" s="21">
        <f t="shared" si="7"/>
        <v>33696.5</v>
      </c>
      <c r="F475" s="21">
        <v>429896.5</v>
      </c>
      <c r="G475" s="5">
        <v>0</v>
      </c>
      <c r="H475" s="5">
        <v>0</v>
      </c>
      <c r="I475" s="5">
        <v>0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6">
        <v>1</v>
      </c>
      <c r="W475" s="5">
        <v>0</v>
      </c>
      <c r="X475" s="6">
        <v>0</v>
      </c>
      <c r="Y475" s="5">
        <v>0</v>
      </c>
      <c r="Z475" s="2"/>
    </row>
    <row r="476" spans="1:26" ht="34.5" customHeight="1" outlineLevel="5">
      <c r="A476" s="13" t="s">
        <v>59</v>
      </c>
      <c r="B476" s="20" t="s">
        <v>661</v>
      </c>
      <c r="C476" s="11" t="s">
        <v>3</v>
      </c>
      <c r="D476" s="21">
        <f>D477</f>
        <v>2813800</v>
      </c>
      <c r="E476" s="21">
        <f t="shared" si="7"/>
        <v>456703.5</v>
      </c>
      <c r="F476" s="21">
        <f>F477</f>
        <v>3270503.5</v>
      </c>
      <c r="G476" s="5">
        <v>0</v>
      </c>
      <c r="H476" s="5">
        <v>0</v>
      </c>
      <c r="I476" s="5">
        <v>0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6">
        <v>0.74297032127372242</v>
      </c>
      <c r="W476" s="5">
        <v>0</v>
      </c>
      <c r="X476" s="6">
        <v>0</v>
      </c>
      <c r="Y476" s="5">
        <v>0</v>
      </c>
      <c r="Z476" s="2"/>
    </row>
    <row r="477" spans="1:26" ht="31.5" customHeight="1" outlineLevel="6">
      <c r="A477" s="13" t="s">
        <v>60</v>
      </c>
      <c r="B477" s="20" t="s">
        <v>661</v>
      </c>
      <c r="C477" s="11" t="s">
        <v>4</v>
      </c>
      <c r="D477" s="21">
        <v>2813800</v>
      </c>
      <c r="E477" s="21">
        <f t="shared" si="7"/>
        <v>456703.5</v>
      </c>
      <c r="F477" s="21">
        <v>3270503.5</v>
      </c>
      <c r="G477" s="5">
        <v>0</v>
      </c>
      <c r="H477" s="5">
        <v>0</v>
      </c>
      <c r="I477" s="5">
        <v>0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6">
        <v>0.74297032127372242</v>
      </c>
      <c r="W477" s="5">
        <v>0</v>
      </c>
      <c r="X477" s="6">
        <v>0</v>
      </c>
      <c r="Y477" s="5">
        <v>0</v>
      </c>
      <c r="Z477" s="2"/>
    </row>
    <row r="478" spans="1:26" ht="30" outlineLevel="4">
      <c r="A478" s="26" t="s">
        <v>913</v>
      </c>
      <c r="B478" s="20" t="s">
        <v>662</v>
      </c>
      <c r="C478" s="11" t="s">
        <v>2</v>
      </c>
      <c r="D478" s="21">
        <f>D479</f>
        <v>29220460</v>
      </c>
      <c r="E478" s="21">
        <f t="shared" si="7"/>
        <v>-1062000</v>
      </c>
      <c r="F478" s="21">
        <f>F479</f>
        <v>28158460</v>
      </c>
      <c r="G478" s="5">
        <v>0</v>
      </c>
      <c r="H478" s="5">
        <v>0</v>
      </c>
      <c r="I478" s="5">
        <v>0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6">
        <v>3.1464709556527172E-2</v>
      </c>
      <c r="W478" s="5">
        <v>0</v>
      </c>
      <c r="X478" s="6">
        <v>0</v>
      </c>
      <c r="Y478" s="5">
        <v>0</v>
      </c>
      <c r="Z478" s="2"/>
    </row>
    <row r="479" spans="1:26" ht="37.5" customHeight="1" outlineLevel="5">
      <c r="A479" s="26" t="s">
        <v>59</v>
      </c>
      <c r="B479" s="20" t="s">
        <v>662</v>
      </c>
      <c r="C479" s="11" t="s">
        <v>3</v>
      </c>
      <c r="D479" s="21">
        <f>D480</f>
        <v>29220460</v>
      </c>
      <c r="E479" s="21">
        <f t="shared" si="7"/>
        <v>-1062000</v>
      </c>
      <c r="F479" s="21">
        <f>F480</f>
        <v>28158460</v>
      </c>
      <c r="G479" s="5">
        <v>0</v>
      </c>
      <c r="H479" s="5">
        <v>0</v>
      </c>
      <c r="I479" s="5">
        <v>0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6">
        <v>3.1464709556527172E-2</v>
      </c>
      <c r="W479" s="5">
        <v>0</v>
      </c>
      <c r="X479" s="6">
        <v>0</v>
      </c>
      <c r="Y479" s="5">
        <v>0</v>
      </c>
      <c r="Z479" s="2"/>
    </row>
    <row r="480" spans="1:26" ht="30" outlineLevel="6">
      <c r="A480" s="26" t="s">
        <v>60</v>
      </c>
      <c r="B480" s="20" t="s">
        <v>662</v>
      </c>
      <c r="C480" s="11" t="s">
        <v>4</v>
      </c>
      <c r="D480" s="25">
        <v>29220460</v>
      </c>
      <c r="E480" s="25">
        <f t="shared" si="7"/>
        <v>-1062000</v>
      </c>
      <c r="F480" s="25">
        <v>28158460</v>
      </c>
      <c r="G480" s="5">
        <v>0</v>
      </c>
      <c r="H480" s="5">
        <v>0</v>
      </c>
      <c r="I480" s="5">
        <v>0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6">
        <v>3.1464709556527172E-2</v>
      </c>
      <c r="W480" s="5">
        <v>0</v>
      </c>
      <c r="X480" s="6">
        <v>0</v>
      </c>
      <c r="Y480" s="5">
        <v>0</v>
      </c>
      <c r="Z480" s="2"/>
    </row>
    <row r="481" spans="1:26" ht="33.75" customHeight="1" outlineLevel="1">
      <c r="A481" s="26" t="s">
        <v>338</v>
      </c>
      <c r="B481" s="20" t="s">
        <v>663</v>
      </c>
      <c r="C481" s="11" t="s">
        <v>2</v>
      </c>
      <c r="D481" s="21">
        <f>D482+D486</f>
        <v>953000</v>
      </c>
      <c r="E481" s="21">
        <f t="shared" si="7"/>
        <v>-142068.40000000002</v>
      </c>
      <c r="F481" s="21">
        <f>F482+F486</f>
        <v>810931.6</v>
      </c>
      <c r="G481" s="5">
        <v>0</v>
      </c>
      <c r="H481" s="5">
        <v>0</v>
      </c>
      <c r="I481" s="5">
        <v>0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6">
        <v>0.24874459601259183</v>
      </c>
      <c r="W481" s="5">
        <v>0</v>
      </c>
      <c r="X481" s="6">
        <v>0</v>
      </c>
      <c r="Y481" s="5">
        <v>0</v>
      </c>
      <c r="Z481" s="2"/>
    </row>
    <row r="482" spans="1:26" outlineLevel="3">
      <c r="A482" s="26" t="s">
        <v>914</v>
      </c>
      <c r="B482" s="20" t="s">
        <v>664</v>
      </c>
      <c r="C482" s="11" t="s">
        <v>2</v>
      </c>
      <c r="D482" s="21">
        <f>D483</f>
        <v>500000</v>
      </c>
      <c r="E482" s="21">
        <f t="shared" si="7"/>
        <v>-112000</v>
      </c>
      <c r="F482" s="21">
        <f>F483</f>
        <v>388000</v>
      </c>
      <c r="G482" s="5">
        <v>0</v>
      </c>
      <c r="H482" s="5">
        <v>0</v>
      </c>
      <c r="I482" s="5">
        <v>0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6">
        <v>0</v>
      </c>
      <c r="W482" s="5">
        <v>0</v>
      </c>
      <c r="X482" s="6">
        <v>0</v>
      </c>
      <c r="Y482" s="5">
        <v>0</v>
      </c>
      <c r="Z482" s="2"/>
    </row>
    <row r="483" spans="1:26" outlineLevel="4">
      <c r="A483" s="26" t="s">
        <v>915</v>
      </c>
      <c r="B483" s="20" t="s">
        <v>665</v>
      </c>
      <c r="C483" s="11" t="s">
        <v>2</v>
      </c>
      <c r="D483" s="21">
        <f>D484</f>
        <v>500000</v>
      </c>
      <c r="E483" s="21">
        <f t="shared" si="7"/>
        <v>-112000</v>
      </c>
      <c r="F483" s="21">
        <f>F484</f>
        <v>388000</v>
      </c>
      <c r="G483" s="5">
        <v>0</v>
      </c>
      <c r="H483" s="5">
        <v>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6">
        <v>0</v>
      </c>
      <c r="W483" s="5">
        <v>0</v>
      </c>
      <c r="X483" s="6">
        <v>0</v>
      </c>
      <c r="Y483" s="5">
        <v>0</v>
      </c>
      <c r="Z483" s="2"/>
    </row>
    <row r="484" spans="1:26" ht="33.75" customHeight="1" outlineLevel="5">
      <c r="A484" s="13" t="s">
        <v>58</v>
      </c>
      <c r="B484" s="20" t="s">
        <v>665</v>
      </c>
      <c r="C484" s="11" t="s">
        <v>3</v>
      </c>
      <c r="D484" s="21">
        <f>D485</f>
        <v>500000</v>
      </c>
      <c r="E484" s="21">
        <f t="shared" si="7"/>
        <v>-112000</v>
      </c>
      <c r="F484" s="21">
        <f>F485</f>
        <v>388000</v>
      </c>
      <c r="G484" s="5">
        <v>0</v>
      </c>
      <c r="H484" s="5">
        <v>0</v>
      </c>
      <c r="I484" s="5">
        <v>0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6">
        <v>0</v>
      </c>
      <c r="W484" s="5">
        <v>0</v>
      </c>
      <c r="X484" s="6">
        <v>0</v>
      </c>
      <c r="Y484" s="5">
        <v>0</v>
      </c>
      <c r="Z484" s="2"/>
    </row>
    <row r="485" spans="1:26" ht="30" outlineLevel="6">
      <c r="A485" s="13" t="s">
        <v>60</v>
      </c>
      <c r="B485" s="20" t="s">
        <v>665</v>
      </c>
      <c r="C485" s="11" t="s">
        <v>4</v>
      </c>
      <c r="D485" s="25">
        <v>500000</v>
      </c>
      <c r="E485" s="21">
        <f t="shared" si="7"/>
        <v>-112000</v>
      </c>
      <c r="F485" s="25">
        <v>388000</v>
      </c>
      <c r="G485" s="5">
        <v>0</v>
      </c>
      <c r="H485" s="5">
        <v>0</v>
      </c>
      <c r="I485" s="5">
        <v>0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6">
        <v>0</v>
      </c>
      <c r="W485" s="5">
        <v>0</v>
      </c>
      <c r="X485" s="6">
        <v>0</v>
      </c>
      <c r="Y485" s="5">
        <v>0</v>
      </c>
      <c r="Z485" s="2"/>
    </row>
    <row r="486" spans="1:26" ht="30" outlineLevel="3">
      <c r="A486" s="13" t="s">
        <v>339</v>
      </c>
      <c r="B486" s="20" t="s">
        <v>666</v>
      </c>
      <c r="C486" s="11" t="s">
        <v>2</v>
      </c>
      <c r="D486" s="21">
        <f>D487</f>
        <v>453000</v>
      </c>
      <c r="E486" s="21">
        <f t="shared" si="7"/>
        <v>-30068.400000000023</v>
      </c>
      <c r="F486" s="21">
        <f>F487</f>
        <v>422931.6</v>
      </c>
      <c r="G486" s="5">
        <v>0</v>
      </c>
      <c r="H486" s="5">
        <v>0</v>
      </c>
      <c r="I486" s="5">
        <v>0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6">
        <v>0.52329713024282565</v>
      </c>
      <c r="W486" s="5">
        <v>0</v>
      </c>
      <c r="X486" s="6">
        <v>0</v>
      </c>
      <c r="Y486" s="5">
        <v>0</v>
      </c>
      <c r="Z486" s="2"/>
    </row>
    <row r="487" spans="1:26" ht="30" outlineLevel="4">
      <c r="A487" s="13" t="s">
        <v>340</v>
      </c>
      <c r="B487" s="20" t="s">
        <v>667</v>
      </c>
      <c r="C487" s="11" t="s">
        <v>2</v>
      </c>
      <c r="D487" s="21">
        <f>D488</f>
        <v>453000</v>
      </c>
      <c r="E487" s="21">
        <f t="shared" si="7"/>
        <v>-30068.400000000023</v>
      </c>
      <c r="F487" s="21">
        <f>F488</f>
        <v>422931.6</v>
      </c>
      <c r="G487" s="5">
        <v>0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6">
        <v>0.52329713024282565</v>
      </c>
      <c r="W487" s="5">
        <v>0</v>
      </c>
      <c r="X487" s="6">
        <v>0</v>
      </c>
      <c r="Y487" s="5">
        <v>0</v>
      </c>
      <c r="Z487" s="2"/>
    </row>
    <row r="488" spans="1:26" ht="33" customHeight="1" outlineLevel="5">
      <c r="A488" s="13" t="s">
        <v>59</v>
      </c>
      <c r="B488" s="20" t="s">
        <v>667</v>
      </c>
      <c r="C488" s="11" t="s">
        <v>3</v>
      </c>
      <c r="D488" s="21">
        <f>D489</f>
        <v>453000</v>
      </c>
      <c r="E488" s="21">
        <f t="shared" si="7"/>
        <v>-30068.400000000023</v>
      </c>
      <c r="F488" s="21">
        <f>F489</f>
        <v>422931.6</v>
      </c>
      <c r="G488" s="5">
        <v>0</v>
      </c>
      <c r="H488" s="5">
        <v>0</v>
      </c>
      <c r="I488" s="5">
        <v>0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6">
        <v>0.52329713024282565</v>
      </c>
      <c r="W488" s="5">
        <v>0</v>
      </c>
      <c r="X488" s="6">
        <v>0</v>
      </c>
      <c r="Y488" s="5">
        <v>0</v>
      </c>
      <c r="Z488" s="2"/>
    </row>
    <row r="489" spans="1:26" ht="30" outlineLevel="6">
      <c r="A489" s="13" t="s">
        <v>60</v>
      </c>
      <c r="B489" s="20" t="s">
        <v>667</v>
      </c>
      <c r="C489" s="11" t="s">
        <v>4</v>
      </c>
      <c r="D489" s="21">
        <v>453000</v>
      </c>
      <c r="E489" s="21">
        <f t="shared" si="7"/>
        <v>-30068.400000000023</v>
      </c>
      <c r="F489" s="21">
        <v>422931.6</v>
      </c>
      <c r="G489" s="5">
        <v>0</v>
      </c>
      <c r="H489" s="5">
        <v>0</v>
      </c>
      <c r="I489" s="5">
        <v>0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6">
        <v>0.52329713024282565</v>
      </c>
      <c r="W489" s="5">
        <v>0</v>
      </c>
      <c r="X489" s="6">
        <v>0</v>
      </c>
      <c r="Y489" s="5">
        <v>0</v>
      </c>
      <c r="Z489" s="2"/>
    </row>
    <row r="490" spans="1:26" ht="36" customHeight="1">
      <c r="A490" s="10" t="s">
        <v>341</v>
      </c>
      <c r="B490" s="18" t="s">
        <v>668</v>
      </c>
      <c r="C490" s="12" t="s">
        <v>2</v>
      </c>
      <c r="D490" s="19">
        <f>D491</f>
        <v>13500000</v>
      </c>
      <c r="E490" s="19">
        <f t="shared" si="7"/>
        <v>9015885.1600000001</v>
      </c>
      <c r="F490" s="19">
        <f>F491+F499</f>
        <v>22515885.16</v>
      </c>
      <c r="G490" s="5">
        <v>0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6">
        <v>0.50831919037037032</v>
      </c>
      <c r="W490" s="5">
        <v>0</v>
      </c>
      <c r="X490" s="6">
        <v>0</v>
      </c>
      <c r="Y490" s="5">
        <v>0</v>
      </c>
      <c r="Z490" s="2"/>
    </row>
    <row r="491" spans="1:26" ht="34.5" customHeight="1" outlineLevel="1">
      <c r="A491" s="13" t="s">
        <v>342</v>
      </c>
      <c r="B491" s="20" t="s">
        <v>669</v>
      </c>
      <c r="C491" s="11" t="s">
        <v>2</v>
      </c>
      <c r="D491" s="21">
        <f>D492</f>
        <v>13500000</v>
      </c>
      <c r="E491" s="21">
        <f t="shared" si="7"/>
        <v>353547.16000000015</v>
      </c>
      <c r="F491" s="21">
        <f>F492</f>
        <v>13853547.16</v>
      </c>
      <c r="G491" s="5">
        <v>0</v>
      </c>
      <c r="H491" s="5">
        <v>0</v>
      </c>
      <c r="I491" s="5">
        <v>0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6">
        <v>0.50831919037037032</v>
      </c>
      <c r="W491" s="5">
        <v>0</v>
      </c>
      <c r="X491" s="6">
        <v>0</v>
      </c>
      <c r="Y491" s="5">
        <v>0</v>
      </c>
      <c r="Z491" s="2"/>
    </row>
    <row r="492" spans="1:26" ht="54.75" customHeight="1" outlineLevel="3">
      <c r="A492" s="13" t="s">
        <v>343</v>
      </c>
      <c r="B492" s="20" t="s">
        <v>670</v>
      </c>
      <c r="C492" s="11" t="s">
        <v>2</v>
      </c>
      <c r="D492" s="21">
        <f>D493+D496</f>
        <v>13500000</v>
      </c>
      <c r="E492" s="21">
        <f t="shared" si="7"/>
        <v>353547.16000000015</v>
      </c>
      <c r="F492" s="21">
        <f>F493+F496</f>
        <v>13853547.16</v>
      </c>
      <c r="G492" s="5">
        <v>0</v>
      </c>
      <c r="H492" s="5">
        <v>0</v>
      </c>
      <c r="I492" s="5">
        <v>0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6">
        <v>0.50831919037037032</v>
      </c>
      <c r="W492" s="5">
        <v>0</v>
      </c>
      <c r="X492" s="6">
        <v>0</v>
      </c>
      <c r="Y492" s="5">
        <v>0</v>
      </c>
      <c r="Z492" s="2"/>
    </row>
    <row r="493" spans="1:26" ht="54" customHeight="1" outlineLevel="4">
      <c r="A493" s="13" t="s">
        <v>344</v>
      </c>
      <c r="B493" s="20" t="s">
        <v>671</v>
      </c>
      <c r="C493" s="11" t="s">
        <v>2</v>
      </c>
      <c r="D493" s="21">
        <f>D494</f>
        <v>500000</v>
      </c>
      <c r="E493" s="21">
        <f t="shared" si="7"/>
        <v>-163921.77000000002</v>
      </c>
      <c r="F493" s="21">
        <f>F494</f>
        <v>336078.23</v>
      </c>
      <c r="G493" s="5">
        <v>0</v>
      </c>
      <c r="H493" s="5">
        <v>0</v>
      </c>
      <c r="I493" s="5">
        <v>0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6">
        <v>0.33609874000000001</v>
      </c>
      <c r="W493" s="5">
        <v>0</v>
      </c>
      <c r="X493" s="6">
        <v>0</v>
      </c>
      <c r="Y493" s="5">
        <v>0</v>
      </c>
      <c r="Z493" s="2"/>
    </row>
    <row r="494" spans="1:26" ht="39" customHeight="1" outlineLevel="5">
      <c r="A494" s="13" t="s">
        <v>59</v>
      </c>
      <c r="B494" s="20" t="s">
        <v>671</v>
      </c>
      <c r="C494" s="11" t="s">
        <v>3</v>
      </c>
      <c r="D494" s="21">
        <f>D495</f>
        <v>500000</v>
      </c>
      <c r="E494" s="21">
        <f t="shared" si="7"/>
        <v>-163921.77000000002</v>
      </c>
      <c r="F494" s="21">
        <f>F495</f>
        <v>336078.23</v>
      </c>
      <c r="G494" s="5">
        <v>0</v>
      </c>
      <c r="H494" s="5">
        <v>0</v>
      </c>
      <c r="I494" s="5">
        <v>0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6">
        <v>0.33609874000000001</v>
      </c>
      <c r="W494" s="5">
        <v>0</v>
      </c>
      <c r="X494" s="6">
        <v>0</v>
      </c>
      <c r="Y494" s="5">
        <v>0</v>
      </c>
      <c r="Z494" s="2"/>
    </row>
    <row r="495" spans="1:26" ht="30" outlineLevel="6">
      <c r="A495" s="13" t="s">
        <v>60</v>
      </c>
      <c r="B495" s="20" t="s">
        <v>671</v>
      </c>
      <c r="C495" s="11" t="s">
        <v>4</v>
      </c>
      <c r="D495" s="21">
        <v>500000</v>
      </c>
      <c r="E495" s="21">
        <f t="shared" si="7"/>
        <v>-163921.77000000002</v>
      </c>
      <c r="F495" s="21">
        <v>336078.23</v>
      </c>
      <c r="G495" s="5">
        <v>0</v>
      </c>
      <c r="H495" s="5">
        <v>0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6">
        <v>0.33609874000000001</v>
      </c>
      <c r="W495" s="5">
        <v>0</v>
      </c>
      <c r="X495" s="6">
        <v>0</v>
      </c>
      <c r="Y495" s="5">
        <v>0</v>
      </c>
      <c r="Z495" s="2"/>
    </row>
    <row r="496" spans="1:26" ht="30" outlineLevel="4">
      <c r="A496" s="13" t="s">
        <v>345</v>
      </c>
      <c r="B496" s="20" t="s">
        <v>672</v>
      </c>
      <c r="C496" s="11" t="s">
        <v>2</v>
      </c>
      <c r="D496" s="21">
        <f>D497</f>
        <v>13000000</v>
      </c>
      <c r="E496" s="21">
        <f t="shared" si="7"/>
        <v>517468.9299999997</v>
      </c>
      <c r="F496" s="21">
        <f>F497</f>
        <v>13517468.93</v>
      </c>
      <c r="G496" s="5">
        <v>0</v>
      </c>
      <c r="H496" s="5">
        <v>0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6">
        <v>0.5149430538461538</v>
      </c>
      <c r="W496" s="5">
        <v>0</v>
      </c>
      <c r="X496" s="6">
        <v>0</v>
      </c>
      <c r="Y496" s="5">
        <v>0</v>
      </c>
      <c r="Z496" s="2"/>
    </row>
    <row r="497" spans="1:26" ht="34.5" customHeight="1" outlineLevel="5">
      <c r="A497" s="13" t="s">
        <v>59</v>
      </c>
      <c r="B497" s="20" t="s">
        <v>672</v>
      </c>
      <c r="C497" s="11" t="s">
        <v>3</v>
      </c>
      <c r="D497" s="21">
        <f>D498</f>
        <v>13000000</v>
      </c>
      <c r="E497" s="21">
        <f t="shared" si="7"/>
        <v>517468.9299999997</v>
      </c>
      <c r="F497" s="21">
        <f>F498</f>
        <v>13517468.93</v>
      </c>
      <c r="G497" s="5">
        <v>0</v>
      </c>
      <c r="H497" s="5">
        <v>0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6">
        <v>0.5149430538461538</v>
      </c>
      <c r="W497" s="5">
        <v>0</v>
      </c>
      <c r="X497" s="6">
        <v>0</v>
      </c>
      <c r="Y497" s="5">
        <v>0</v>
      </c>
      <c r="Z497" s="2"/>
    </row>
    <row r="498" spans="1:26" ht="30" outlineLevel="6">
      <c r="A498" s="26" t="s">
        <v>90</v>
      </c>
      <c r="B498" s="27" t="s">
        <v>672</v>
      </c>
      <c r="C498" s="28" t="s">
        <v>4</v>
      </c>
      <c r="D498" s="25">
        <v>13000000</v>
      </c>
      <c r="E498" s="25">
        <f t="shared" si="7"/>
        <v>517468.9299999997</v>
      </c>
      <c r="F498" s="25">
        <v>13517468.93</v>
      </c>
      <c r="G498" s="5">
        <v>0</v>
      </c>
      <c r="H498" s="5">
        <v>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6">
        <v>0.5149430538461538</v>
      </c>
      <c r="W498" s="5">
        <v>0</v>
      </c>
      <c r="X498" s="6">
        <v>0</v>
      </c>
      <c r="Y498" s="5">
        <v>0</v>
      </c>
      <c r="Z498" s="2"/>
    </row>
    <row r="499" spans="1:26" ht="65.25" customHeight="1" outlineLevel="6">
      <c r="A499" s="13" t="s">
        <v>918</v>
      </c>
      <c r="B499" s="20" t="s">
        <v>919</v>
      </c>
      <c r="C499" s="11"/>
      <c r="D499" s="21">
        <v>0</v>
      </c>
      <c r="E499" s="21">
        <f t="shared" si="7"/>
        <v>8662338</v>
      </c>
      <c r="F499" s="21">
        <f>F500</f>
        <v>8662338</v>
      </c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6"/>
      <c r="W499" s="5"/>
      <c r="X499" s="6"/>
      <c r="Y499" s="5"/>
      <c r="Z499" s="2"/>
    </row>
    <row r="500" spans="1:26" ht="60" outlineLevel="6">
      <c r="A500" s="13" t="s">
        <v>112</v>
      </c>
      <c r="B500" s="20" t="s">
        <v>919</v>
      </c>
      <c r="C500" s="11">
        <v>100</v>
      </c>
      <c r="D500" s="21">
        <v>0</v>
      </c>
      <c r="E500" s="21">
        <f t="shared" si="7"/>
        <v>8662338</v>
      </c>
      <c r="F500" s="21">
        <f>F501+F502</f>
        <v>8662338</v>
      </c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6"/>
      <c r="W500" s="5"/>
      <c r="X500" s="6"/>
      <c r="Y500" s="5"/>
      <c r="Z500" s="2"/>
    </row>
    <row r="501" spans="1:26" outlineLevel="6">
      <c r="A501" s="13" t="s">
        <v>167</v>
      </c>
      <c r="B501" s="20" t="s">
        <v>919</v>
      </c>
      <c r="C501" s="11">
        <v>110</v>
      </c>
      <c r="D501" s="21">
        <v>0</v>
      </c>
      <c r="E501" s="21">
        <f t="shared" si="7"/>
        <v>5856818.4400000004</v>
      </c>
      <c r="F501" s="21">
        <v>5856818.4400000004</v>
      </c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6"/>
      <c r="W501" s="5"/>
      <c r="X501" s="6"/>
      <c r="Y501" s="5"/>
      <c r="Z501" s="2"/>
    </row>
    <row r="502" spans="1:26" ht="30" outlineLevel="6">
      <c r="A502" s="13" t="s">
        <v>113</v>
      </c>
      <c r="B502" s="20" t="s">
        <v>919</v>
      </c>
      <c r="C502" s="11">
        <v>120</v>
      </c>
      <c r="D502" s="21">
        <v>0</v>
      </c>
      <c r="E502" s="21">
        <f t="shared" si="7"/>
        <v>2805519.56</v>
      </c>
      <c r="F502" s="21">
        <v>2805519.56</v>
      </c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6"/>
      <c r="W502" s="5"/>
      <c r="X502" s="6"/>
      <c r="Y502" s="5"/>
      <c r="Z502" s="2"/>
    </row>
    <row r="503" spans="1:26" ht="28.5">
      <c r="A503" s="10" t="s">
        <v>346</v>
      </c>
      <c r="B503" s="18" t="s">
        <v>673</v>
      </c>
      <c r="C503" s="12" t="s">
        <v>2</v>
      </c>
      <c r="D503" s="19">
        <f>D505+D518+D560+D632</f>
        <v>714868195.62</v>
      </c>
      <c r="E503" s="19">
        <f t="shared" si="7"/>
        <v>698905.35000002384</v>
      </c>
      <c r="F503" s="19">
        <f>F505+F518+F560+F632</f>
        <v>715567100.97000003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6">
        <v>0.57819008958172835</v>
      </c>
      <c r="W503" s="5">
        <v>0</v>
      </c>
      <c r="X503" s="6">
        <v>0</v>
      </c>
      <c r="Y503" s="5">
        <v>0</v>
      </c>
      <c r="Z503" s="2"/>
    </row>
    <row r="504" spans="1:26" ht="30" hidden="1" outlineLevel="1">
      <c r="A504" s="13" t="s">
        <v>29</v>
      </c>
      <c r="B504" s="20" t="s">
        <v>28</v>
      </c>
      <c r="C504" s="11" t="s">
        <v>2</v>
      </c>
      <c r="D504" s="21">
        <v>14854836</v>
      </c>
      <c r="E504" s="21">
        <f t="shared" si="7"/>
        <v>0</v>
      </c>
      <c r="F504" s="21">
        <v>14854836</v>
      </c>
      <c r="G504" s="5">
        <v>0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6">
        <v>0.6427278281631652</v>
      </c>
      <c r="W504" s="5">
        <v>0</v>
      </c>
      <c r="X504" s="6">
        <v>0</v>
      </c>
      <c r="Y504" s="5">
        <v>0</v>
      </c>
      <c r="Z504" s="2"/>
    </row>
    <row r="505" spans="1:26" ht="30" outlineLevel="3">
      <c r="A505" s="13" t="s">
        <v>347</v>
      </c>
      <c r="B505" s="20" t="s">
        <v>674</v>
      </c>
      <c r="C505" s="11" t="s">
        <v>2</v>
      </c>
      <c r="D505" s="21">
        <f>D506+D513</f>
        <v>14854836</v>
      </c>
      <c r="E505" s="21">
        <f t="shared" si="7"/>
        <v>386045.85000000149</v>
      </c>
      <c r="F505" s="21">
        <f>F506+F513</f>
        <v>15240881.850000001</v>
      </c>
      <c r="G505" s="5">
        <v>0</v>
      </c>
      <c r="H505" s="5">
        <v>0</v>
      </c>
      <c r="I505" s="5">
        <v>0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6">
        <v>0.6427278281631652</v>
      </c>
      <c r="W505" s="5">
        <v>0</v>
      </c>
      <c r="X505" s="6">
        <v>0</v>
      </c>
      <c r="Y505" s="5">
        <v>0</v>
      </c>
      <c r="Z505" s="2"/>
    </row>
    <row r="506" spans="1:26" outlineLevel="4">
      <c r="A506" s="13" t="s">
        <v>348</v>
      </c>
      <c r="B506" s="20" t="s">
        <v>675</v>
      </c>
      <c r="C506" s="11" t="s">
        <v>2</v>
      </c>
      <c r="D506" s="21">
        <f>D507+D509+D511</f>
        <v>12962172</v>
      </c>
      <c r="E506" s="21">
        <f t="shared" si="7"/>
        <v>291495.85000000149</v>
      </c>
      <c r="F506" s="21">
        <f>F507+F509+F511</f>
        <v>13253667.850000001</v>
      </c>
      <c r="G506" s="5">
        <v>0</v>
      </c>
      <c r="H506" s="5">
        <v>0</v>
      </c>
      <c r="I506" s="5">
        <v>0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6">
        <v>0.63242184257391432</v>
      </c>
      <c r="W506" s="5">
        <v>0</v>
      </c>
      <c r="X506" s="6">
        <v>0</v>
      </c>
      <c r="Y506" s="5">
        <v>0</v>
      </c>
      <c r="Z506" s="2"/>
    </row>
    <row r="507" spans="1:26" ht="69" customHeight="1" outlineLevel="5">
      <c r="A507" s="13" t="s">
        <v>112</v>
      </c>
      <c r="B507" s="20" t="s">
        <v>675</v>
      </c>
      <c r="C507" s="11" t="s">
        <v>15</v>
      </c>
      <c r="D507" s="21">
        <f>D508</f>
        <v>10668690</v>
      </c>
      <c r="E507" s="21">
        <f t="shared" si="7"/>
        <v>220237.23000000045</v>
      </c>
      <c r="F507" s="21">
        <f>F508</f>
        <v>10888927.23</v>
      </c>
      <c r="G507" s="5">
        <v>0</v>
      </c>
      <c r="H507" s="5">
        <v>0</v>
      </c>
      <c r="I507" s="5">
        <v>0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6">
        <v>0.64165041162504488</v>
      </c>
      <c r="W507" s="5">
        <v>0</v>
      </c>
      <c r="X507" s="6">
        <v>0</v>
      </c>
      <c r="Y507" s="5">
        <v>0</v>
      </c>
      <c r="Z507" s="2"/>
    </row>
    <row r="508" spans="1:26" outlineLevel="6">
      <c r="A508" s="13" t="s">
        <v>167</v>
      </c>
      <c r="B508" s="20" t="s">
        <v>675</v>
      </c>
      <c r="C508" s="11" t="s">
        <v>17</v>
      </c>
      <c r="D508" s="21">
        <v>10668690</v>
      </c>
      <c r="E508" s="21">
        <f t="shared" si="7"/>
        <v>220237.23000000045</v>
      </c>
      <c r="F508" s="21">
        <v>10888927.23</v>
      </c>
      <c r="G508" s="5">
        <v>0</v>
      </c>
      <c r="H508" s="5">
        <v>0</v>
      </c>
      <c r="I508" s="5">
        <v>0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6">
        <v>0.64165041162504488</v>
      </c>
      <c r="W508" s="5">
        <v>0</v>
      </c>
      <c r="X508" s="6">
        <v>0</v>
      </c>
      <c r="Y508" s="5">
        <v>0</v>
      </c>
      <c r="Z508" s="2"/>
    </row>
    <row r="509" spans="1:26" ht="30" outlineLevel="5">
      <c r="A509" s="13" t="s">
        <v>59</v>
      </c>
      <c r="B509" s="20" t="s">
        <v>675</v>
      </c>
      <c r="C509" s="11" t="s">
        <v>3</v>
      </c>
      <c r="D509" s="21">
        <f>D510</f>
        <v>2279482</v>
      </c>
      <c r="E509" s="21">
        <f t="shared" si="7"/>
        <v>84917.959999999963</v>
      </c>
      <c r="F509" s="21">
        <f>F510</f>
        <v>2364399.96</v>
      </c>
      <c r="G509" s="5">
        <v>0</v>
      </c>
      <c r="H509" s="5">
        <v>0</v>
      </c>
      <c r="I509" s="5">
        <v>0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6">
        <v>0.59297493465620699</v>
      </c>
      <c r="W509" s="5">
        <v>0</v>
      </c>
      <c r="X509" s="6">
        <v>0</v>
      </c>
      <c r="Y509" s="5">
        <v>0</v>
      </c>
      <c r="Z509" s="2"/>
    </row>
    <row r="510" spans="1:26" ht="30" outlineLevel="6">
      <c r="A510" s="13" t="s">
        <v>60</v>
      </c>
      <c r="B510" s="20" t="s">
        <v>675</v>
      </c>
      <c r="C510" s="11" t="s">
        <v>4</v>
      </c>
      <c r="D510" s="21">
        <v>2279482</v>
      </c>
      <c r="E510" s="21">
        <f t="shared" si="7"/>
        <v>84917.959999999963</v>
      </c>
      <c r="F510" s="21">
        <v>2364399.96</v>
      </c>
      <c r="G510" s="5">
        <v>0</v>
      </c>
      <c r="H510" s="5">
        <v>0</v>
      </c>
      <c r="I510" s="5">
        <v>0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6">
        <v>0.59297493465620699</v>
      </c>
      <c r="W510" s="5">
        <v>0</v>
      </c>
      <c r="X510" s="6">
        <v>0</v>
      </c>
      <c r="Y510" s="5">
        <v>0</v>
      </c>
      <c r="Z510" s="2"/>
    </row>
    <row r="511" spans="1:26" outlineLevel="5">
      <c r="A511" s="13" t="s">
        <v>81</v>
      </c>
      <c r="B511" s="20" t="s">
        <v>675</v>
      </c>
      <c r="C511" s="11" t="s">
        <v>12</v>
      </c>
      <c r="D511" s="21">
        <f>D512</f>
        <v>14000</v>
      </c>
      <c r="E511" s="21">
        <f t="shared" si="7"/>
        <v>-13659.34</v>
      </c>
      <c r="F511" s="21">
        <f>F512</f>
        <v>340.66</v>
      </c>
      <c r="G511" s="5">
        <v>0</v>
      </c>
      <c r="H511" s="5">
        <v>0</v>
      </c>
      <c r="I511" s="5">
        <v>0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6">
        <v>2.2548571428571428E-2</v>
      </c>
      <c r="W511" s="5">
        <v>0</v>
      </c>
      <c r="X511" s="6">
        <v>0</v>
      </c>
      <c r="Y511" s="5">
        <v>0</v>
      </c>
      <c r="Z511" s="2"/>
    </row>
    <row r="512" spans="1:26" outlineLevel="6">
      <c r="A512" s="13" t="s">
        <v>82</v>
      </c>
      <c r="B512" s="20" t="s">
        <v>675</v>
      </c>
      <c r="C512" s="11" t="s">
        <v>13</v>
      </c>
      <c r="D512" s="21">
        <v>14000</v>
      </c>
      <c r="E512" s="21">
        <f t="shared" si="7"/>
        <v>-13659.34</v>
      </c>
      <c r="F512" s="21">
        <v>340.66</v>
      </c>
      <c r="G512" s="5">
        <v>0</v>
      </c>
      <c r="H512" s="5">
        <v>0</v>
      </c>
      <c r="I512" s="5">
        <v>0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6">
        <v>2.2548571428571428E-2</v>
      </c>
      <c r="W512" s="5">
        <v>0</v>
      </c>
      <c r="X512" s="6">
        <v>0</v>
      </c>
      <c r="Y512" s="5">
        <v>0</v>
      </c>
      <c r="Z512" s="2"/>
    </row>
    <row r="513" spans="1:26" outlineLevel="4">
      <c r="A513" s="13" t="s">
        <v>349</v>
      </c>
      <c r="B513" s="20" t="s">
        <v>676</v>
      </c>
      <c r="C513" s="11" t="s">
        <v>2</v>
      </c>
      <c r="D513" s="21">
        <f>D514+D516</f>
        <v>1892664</v>
      </c>
      <c r="E513" s="21">
        <f t="shared" si="7"/>
        <v>94550</v>
      </c>
      <c r="F513" s="21">
        <f>F514+F516</f>
        <v>1987214</v>
      </c>
      <c r="G513" s="5">
        <v>0</v>
      </c>
      <c r="H513" s="5">
        <v>0</v>
      </c>
      <c r="I513" s="5">
        <v>0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6">
        <v>0.71330980036604485</v>
      </c>
      <c r="W513" s="5">
        <v>0</v>
      </c>
      <c r="X513" s="6">
        <v>0</v>
      </c>
      <c r="Y513" s="5">
        <v>0</v>
      </c>
      <c r="Z513" s="2"/>
    </row>
    <row r="514" spans="1:26" ht="66" customHeight="1" outlineLevel="5">
      <c r="A514" s="13" t="s">
        <v>112</v>
      </c>
      <c r="B514" s="20" t="s">
        <v>676</v>
      </c>
      <c r="C514" s="11" t="s">
        <v>15</v>
      </c>
      <c r="D514" s="21">
        <f>D515</f>
        <v>1849722</v>
      </c>
      <c r="E514" s="21">
        <f t="shared" si="7"/>
        <v>129222.5</v>
      </c>
      <c r="F514" s="21">
        <f>F515</f>
        <v>1978944.5</v>
      </c>
      <c r="G514" s="5">
        <v>0</v>
      </c>
      <c r="H514" s="5">
        <v>0</v>
      </c>
      <c r="I514" s="5">
        <v>0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6">
        <v>0.72653419270571473</v>
      </c>
      <c r="W514" s="5">
        <v>0</v>
      </c>
      <c r="X514" s="6">
        <v>0</v>
      </c>
      <c r="Y514" s="5">
        <v>0</v>
      </c>
      <c r="Z514" s="2"/>
    </row>
    <row r="515" spans="1:26" ht="23.25" customHeight="1" outlineLevel="6">
      <c r="A515" s="13" t="s">
        <v>167</v>
      </c>
      <c r="B515" s="20" t="s">
        <v>676</v>
      </c>
      <c r="C515" s="11" t="s">
        <v>17</v>
      </c>
      <c r="D515" s="21">
        <v>1849722</v>
      </c>
      <c r="E515" s="21">
        <f t="shared" si="7"/>
        <v>129222.5</v>
      </c>
      <c r="F515" s="21">
        <v>1978944.5</v>
      </c>
      <c r="G515" s="5">
        <v>0</v>
      </c>
      <c r="H515" s="5">
        <v>0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6">
        <v>0.72653419270571473</v>
      </c>
      <c r="W515" s="5">
        <v>0</v>
      </c>
      <c r="X515" s="6">
        <v>0</v>
      </c>
      <c r="Y515" s="5">
        <v>0</v>
      </c>
      <c r="Z515" s="2"/>
    </row>
    <row r="516" spans="1:26" ht="29.25" customHeight="1" outlineLevel="5">
      <c r="A516" s="13" t="s">
        <v>59</v>
      </c>
      <c r="B516" s="20" t="s">
        <v>676</v>
      </c>
      <c r="C516" s="11" t="s">
        <v>3</v>
      </c>
      <c r="D516" s="21">
        <f>D517</f>
        <v>42942</v>
      </c>
      <c r="E516" s="21">
        <f t="shared" si="7"/>
        <v>-34672.5</v>
      </c>
      <c r="F516" s="21">
        <f>F517</f>
        <v>8269.5</v>
      </c>
      <c r="G516" s="5">
        <v>0</v>
      </c>
      <c r="H516" s="5">
        <v>0</v>
      </c>
      <c r="I516" s="5">
        <v>0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6">
        <v>0.143670532345955</v>
      </c>
      <c r="W516" s="5">
        <v>0</v>
      </c>
      <c r="X516" s="6">
        <v>0</v>
      </c>
      <c r="Y516" s="5">
        <v>0</v>
      </c>
      <c r="Z516" s="2"/>
    </row>
    <row r="517" spans="1:26" ht="30" outlineLevel="6">
      <c r="A517" s="13" t="s">
        <v>60</v>
      </c>
      <c r="B517" s="20" t="s">
        <v>676</v>
      </c>
      <c r="C517" s="11" t="s">
        <v>4</v>
      </c>
      <c r="D517" s="21">
        <v>42942</v>
      </c>
      <c r="E517" s="21">
        <f t="shared" si="7"/>
        <v>-34672.5</v>
      </c>
      <c r="F517" s="21">
        <v>8269.5</v>
      </c>
      <c r="G517" s="5">
        <v>0</v>
      </c>
      <c r="H517" s="5">
        <v>0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6">
        <v>0.143670532345955</v>
      </c>
      <c r="W517" s="5">
        <v>0</v>
      </c>
      <c r="X517" s="6">
        <v>0</v>
      </c>
      <c r="Y517" s="5">
        <v>0</v>
      </c>
      <c r="Z517" s="2"/>
    </row>
    <row r="518" spans="1:26" outlineLevel="1">
      <c r="A518" s="13" t="s">
        <v>350</v>
      </c>
      <c r="B518" s="20" t="s">
        <v>677</v>
      </c>
      <c r="C518" s="11" t="s">
        <v>2</v>
      </c>
      <c r="D518" s="21">
        <f>D519+D536+D542+D546+D552+D556</f>
        <v>219698944.72</v>
      </c>
      <c r="E518" s="21">
        <f t="shared" si="7"/>
        <v>-733154.61999997497</v>
      </c>
      <c r="F518" s="21">
        <f>F519+F536+F542+F546+F552+F556</f>
        <v>218965790.10000002</v>
      </c>
      <c r="G518" s="5">
        <v>0</v>
      </c>
      <c r="H518" s="5">
        <v>0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6">
        <v>0.55215813475046982</v>
      </c>
      <c r="W518" s="5">
        <v>0</v>
      </c>
      <c r="X518" s="6">
        <v>0</v>
      </c>
      <c r="Y518" s="5">
        <v>0</v>
      </c>
      <c r="Z518" s="2"/>
    </row>
    <row r="519" spans="1:26" ht="45" outlineLevel="3">
      <c r="A519" s="13" t="s">
        <v>351</v>
      </c>
      <c r="B519" s="20" t="s">
        <v>678</v>
      </c>
      <c r="C519" s="11" t="s">
        <v>2</v>
      </c>
      <c r="D519" s="21">
        <f>D520+D529</f>
        <v>46633395.719999999</v>
      </c>
      <c r="E519" s="21">
        <f t="shared" si="7"/>
        <v>-250731.25999999791</v>
      </c>
      <c r="F519" s="21">
        <f>F520+F529</f>
        <v>46382664.460000001</v>
      </c>
      <c r="G519" s="5">
        <v>0</v>
      </c>
      <c r="H519" s="5">
        <v>0</v>
      </c>
      <c r="I519" s="5">
        <v>0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6">
        <v>0.50390502785383429</v>
      </c>
      <c r="W519" s="5">
        <v>0</v>
      </c>
      <c r="X519" s="6">
        <v>0</v>
      </c>
      <c r="Y519" s="5">
        <v>0</v>
      </c>
      <c r="Z519" s="2"/>
    </row>
    <row r="520" spans="1:26" ht="30" outlineLevel="4">
      <c r="A520" s="13" t="s">
        <v>352</v>
      </c>
      <c r="B520" s="20" t="s">
        <v>679</v>
      </c>
      <c r="C520" s="11" t="s">
        <v>2</v>
      </c>
      <c r="D520" s="21">
        <f>D521+D523+D525+D527</f>
        <v>34406262.960000001</v>
      </c>
      <c r="E520" s="21">
        <f t="shared" si="7"/>
        <v>356289.39999999851</v>
      </c>
      <c r="F520" s="21">
        <f>F521+F523+F525+F527</f>
        <v>34762552.359999999</v>
      </c>
      <c r="G520" s="5">
        <v>0</v>
      </c>
      <c r="H520" s="5">
        <v>0</v>
      </c>
      <c r="I520" s="5">
        <v>0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6">
        <v>0.53552471238259036</v>
      </c>
      <c r="W520" s="5">
        <v>0</v>
      </c>
      <c r="X520" s="6">
        <v>0</v>
      </c>
      <c r="Y520" s="5">
        <v>0</v>
      </c>
      <c r="Z520" s="2"/>
    </row>
    <row r="521" spans="1:26" ht="63" customHeight="1" outlineLevel="5">
      <c r="A521" s="13" t="s">
        <v>112</v>
      </c>
      <c r="B521" s="20" t="s">
        <v>679</v>
      </c>
      <c r="C521" s="11" t="s">
        <v>15</v>
      </c>
      <c r="D521" s="21">
        <f>D522</f>
        <v>7429703</v>
      </c>
      <c r="E521" s="21">
        <f t="shared" si="7"/>
        <v>231253.96999999974</v>
      </c>
      <c r="F521" s="21">
        <f>F522</f>
        <v>7660956.9699999997</v>
      </c>
      <c r="G521" s="5">
        <v>0</v>
      </c>
      <c r="H521" s="5">
        <v>0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6">
        <v>0.91026803900008735</v>
      </c>
      <c r="W521" s="5">
        <v>0</v>
      </c>
      <c r="X521" s="6">
        <v>0</v>
      </c>
      <c r="Y521" s="5">
        <v>0</v>
      </c>
      <c r="Z521" s="2"/>
    </row>
    <row r="522" spans="1:26" outlineLevel="6">
      <c r="A522" s="13" t="s">
        <v>167</v>
      </c>
      <c r="B522" s="20" t="s">
        <v>679</v>
      </c>
      <c r="C522" s="11" t="s">
        <v>17</v>
      </c>
      <c r="D522" s="25">
        <v>7429703</v>
      </c>
      <c r="E522" s="25">
        <f t="shared" ref="E522:E587" si="8">F522-D522</f>
        <v>231253.96999999974</v>
      </c>
      <c r="F522" s="25">
        <v>7660956.9699999997</v>
      </c>
      <c r="G522" s="5">
        <v>0</v>
      </c>
      <c r="H522" s="5">
        <v>0</v>
      </c>
      <c r="I522" s="5">
        <v>0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6">
        <v>0.91026803900008735</v>
      </c>
      <c r="W522" s="5">
        <v>0</v>
      </c>
      <c r="X522" s="6">
        <v>0</v>
      </c>
      <c r="Y522" s="5">
        <v>0</v>
      </c>
      <c r="Z522" s="2"/>
    </row>
    <row r="523" spans="1:26" ht="33" customHeight="1" outlineLevel="5">
      <c r="A523" s="13" t="s">
        <v>59</v>
      </c>
      <c r="B523" s="20" t="s">
        <v>679</v>
      </c>
      <c r="C523" s="11" t="s">
        <v>3</v>
      </c>
      <c r="D523" s="21">
        <f>D524</f>
        <v>26492559.960000001</v>
      </c>
      <c r="E523" s="21">
        <f t="shared" si="8"/>
        <v>208447.50999999791</v>
      </c>
      <c r="F523" s="21">
        <f>F524</f>
        <v>26701007.469999999</v>
      </c>
      <c r="G523" s="5">
        <v>0</v>
      </c>
      <c r="H523" s="5">
        <v>0</v>
      </c>
      <c r="I523" s="5">
        <v>0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6">
        <v>0.48035895659816785</v>
      </c>
      <c r="W523" s="5">
        <v>0</v>
      </c>
      <c r="X523" s="6">
        <v>0</v>
      </c>
      <c r="Y523" s="5">
        <v>0</v>
      </c>
      <c r="Z523" s="2"/>
    </row>
    <row r="524" spans="1:26" ht="30" outlineLevel="6">
      <c r="A524" s="13" t="s">
        <v>60</v>
      </c>
      <c r="B524" s="20" t="s">
        <v>679</v>
      </c>
      <c r="C524" s="11" t="s">
        <v>4</v>
      </c>
      <c r="D524" s="21">
        <v>26492559.960000001</v>
      </c>
      <c r="E524" s="21">
        <f t="shared" si="8"/>
        <v>208447.50999999791</v>
      </c>
      <c r="F524" s="21">
        <v>26701007.469999999</v>
      </c>
      <c r="G524" s="5">
        <v>0</v>
      </c>
      <c r="H524" s="5">
        <v>0</v>
      </c>
      <c r="I524" s="5">
        <v>0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6">
        <v>0.48035895659816785</v>
      </c>
      <c r="W524" s="5">
        <v>0</v>
      </c>
      <c r="X524" s="6">
        <v>0</v>
      </c>
      <c r="Y524" s="5">
        <v>0</v>
      </c>
      <c r="Z524" s="2"/>
    </row>
    <row r="525" spans="1:26" outlineLevel="5">
      <c r="A525" s="13" t="s">
        <v>73</v>
      </c>
      <c r="B525" s="20" t="s">
        <v>679</v>
      </c>
      <c r="C525" s="11" t="s">
        <v>8</v>
      </c>
      <c r="D525" s="21">
        <f>D526</f>
        <v>400000</v>
      </c>
      <c r="E525" s="21">
        <f t="shared" si="8"/>
        <v>-0.90000000002328306</v>
      </c>
      <c r="F525" s="21">
        <f>F526</f>
        <v>399999.1</v>
      </c>
      <c r="G525" s="5">
        <v>0</v>
      </c>
      <c r="H525" s="5">
        <v>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6">
        <v>0</v>
      </c>
      <c r="W525" s="5">
        <v>0</v>
      </c>
      <c r="X525" s="6">
        <v>0</v>
      </c>
      <c r="Y525" s="5">
        <v>0</v>
      </c>
      <c r="Z525" s="2"/>
    </row>
    <row r="526" spans="1:26" ht="30" outlineLevel="6">
      <c r="A526" s="13" t="s">
        <v>74</v>
      </c>
      <c r="B526" s="20" t="s">
        <v>679</v>
      </c>
      <c r="C526" s="11" t="s">
        <v>9</v>
      </c>
      <c r="D526" s="21">
        <v>400000</v>
      </c>
      <c r="E526" s="21">
        <f t="shared" si="8"/>
        <v>-0.90000000002328306</v>
      </c>
      <c r="F526" s="21">
        <v>399999.1</v>
      </c>
      <c r="G526" s="5">
        <v>0</v>
      </c>
      <c r="H526" s="5">
        <v>0</v>
      </c>
      <c r="I526" s="5">
        <v>0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6">
        <v>0</v>
      </c>
      <c r="W526" s="5">
        <v>0</v>
      </c>
      <c r="X526" s="6">
        <v>0</v>
      </c>
      <c r="Y526" s="5">
        <v>0</v>
      </c>
      <c r="Z526" s="2"/>
    </row>
    <row r="527" spans="1:26" outlineLevel="5">
      <c r="A527" s="13" t="s">
        <v>81</v>
      </c>
      <c r="B527" s="20" t="s">
        <v>679</v>
      </c>
      <c r="C527" s="11" t="s">
        <v>12</v>
      </c>
      <c r="D527" s="21">
        <f>D528</f>
        <v>84000</v>
      </c>
      <c r="E527" s="21">
        <f t="shared" si="8"/>
        <v>-83411.179999999993</v>
      </c>
      <c r="F527" s="21">
        <f>F528</f>
        <v>588.82000000000005</v>
      </c>
      <c r="G527" s="5">
        <v>0</v>
      </c>
      <c r="H527" s="5">
        <v>0</v>
      </c>
      <c r="I527" s="5">
        <v>0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6">
        <v>7.0097619047619049E-3</v>
      </c>
      <c r="W527" s="5">
        <v>0</v>
      </c>
      <c r="X527" s="6">
        <v>0</v>
      </c>
      <c r="Y527" s="5">
        <v>0</v>
      </c>
      <c r="Z527" s="2"/>
    </row>
    <row r="528" spans="1:26" outlineLevel="6">
      <c r="A528" s="13" t="s">
        <v>82</v>
      </c>
      <c r="B528" s="20" t="s">
        <v>679</v>
      </c>
      <c r="C528" s="11" t="s">
        <v>13</v>
      </c>
      <c r="D528" s="21">
        <v>84000</v>
      </c>
      <c r="E528" s="21">
        <f t="shared" si="8"/>
        <v>-83411.179999999993</v>
      </c>
      <c r="F528" s="21">
        <v>588.82000000000005</v>
      </c>
      <c r="G528" s="5">
        <v>0</v>
      </c>
      <c r="H528" s="5">
        <v>0</v>
      </c>
      <c r="I528" s="5">
        <v>0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6">
        <v>7.0097619047619049E-3</v>
      </c>
      <c r="W528" s="5">
        <v>0</v>
      </c>
      <c r="X528" s="6">
        <v>0</v>
      </c>
      <c r="Y528" s="5">
        <v>0</v>
      </c>
      <c r="Z528" s="2"/>
    </row>
    <row r="529" spans="1:26" ht="36" customHeight="1" outlineLevel="4">
      <c r="A529" s="13" t="s">
        <v>353</v>
      </c>
      <c r="B529" s="20" t="s">
        <v>680</v>
      </c>
      <c r="C529" s="11" t="s">
        <v>2</v>
      </c>
      <c r="D529" s="21">
        <f>D530+D532</f>
        <v>12227132.76</v>
      </c>
      <c r="E529" s="21">
        <f t="shared" si="8"/>
        <v>-607020.65999999829</v>
      </c>
      <c r="F529" s="21">
        <f>F530+F532+F534</f>
        <v>11620112.100000001</v>
      </c>
      <c r="G529" s="5">
        <v>0</v>
      </c>
      <c r="H529" s="5">
        <v>0</v>
      </c>
      <c r="I529" s="5">
        <v>0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6">
        <v>0.42227297366811284</v>
      </c>
      <c r="W529" s="5">
        <v>0</v>
      </c>
      <c r="X529" s="6">
        <v>0</v>
      </c>
      <c r="Y529" s="5">
        <v>0</v>
      </c>
      <c r="Z529" s="2"/>
    </row>
    <row r="530" spans="1:26" ht="66.75" customHeight="1" outlineLevel="5">
      <c r="A530" s="13" t="s">
        <v>112</v>
      </c>
      <c r="B530" s="20" t="s">
        <v>680</v>
      </c>
      <c r="C530" s="11" t="s">
        <v>15</v>
      </c>
      <c r="D530" s="21">
        <f>D531</f>
        <v>573172</v>
      </c>
      <c r="E530" s="21">
        <f t="shared" si="8"/>
        <v>-56764.359999999986</v>
      </c>
      <c r="F530" s="21">
        <f>F531</f>
        <v>516407.64</v>
      </c>
      <c r="G530" s="5">
        <v>0</v>
      </c>
      <c r="H530" s="5">
        <v>0</v>
      </c>
      <c r="I530" s="5">
        <v>0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6">
        <v>0.41780889506116836</v>
      </c>
      <c r="W530" s="5">
        <v>0</v>
      </c>
      <c r="X530" s="6">
        <v>0</v>
      </c>
      <c r="Y530" s="5">
        <v>0</v>
      </c>
      <c r="Z530" s="2"/>
    </row>
    <row r="531" spans="1:26" outlineLevel="6">
      <c r="A531" s="13" t="s">
        <v>167</v>
      </c>
      <c r="B531" s="20" t="s">
        <v>680</v>
      </c>
      <c r="C531" s="11" t="s">
        <v>17</v>
      </c>
      <c r="D531" s="21">
        <v>573172</v>
      </c>
      <c r="E531" s="21">
        <f t="shared" si="8"/>
        <v>-56764.359999999986</v>
      </c>
      <c r="F531" s="21">
        <v>516407.64</v>
      </c>
      <c r="G531" s="5">
        <v>0</v>
      </c>
      <c r="H531" s="5">
        <v>0</v>
      </c>
      <c r="I531" s="5">
        <v>0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6">
        <v>0.41780889506116836</v>
      </c>
      <c r="W531" s="5">
        <v>0</v>
      </c>
      <c r="X531" s="6">
        <v>0</v>
      </c>
      <c r="Y531" s="5">
        <v>0</v>
      </c>
      <c r="Z531" s="2"/>
    </row>
    <row r="532" spans="1:26" ht="34.5" customHeight="1" outlineLevel="5">
      <c r="A532" s="13" t="s">
        <v>59</v>
      </c>
      <c r="B532" s="20" t="s">
        <v>680</v>
      </c>
      <c r="C532" s="11" t="s">
        <v>3</v>
      </c>
      <c r="D532" s="21">
        <f>D533</f>
        <v>11653960.76</v>
      </c>
      <c r="E532" s="21">
        <f t="shared" si="8"/>
        <v>-620256.29999999888</v>
      </c>
      <c r="F532" s="21">
        <f>F533</f>
        <v>11033704.460000001</v>
      </c>
      <c r="G532" s="5">
        <v>0</v>
      </c>
      <c r="H532" s="5">
        <v>0</v>
      </c>
      <c r="I532" s="5">
        <v>0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6">
        <v>0.42249252862595016</v>
      </c>
      <c r="W532" s="5">
        <v>0</v>
      </c>
      <c r="X532" s="6">
        <v>0</v>
      </c>
      <c r="Y532" s="5">
        <v>0</v>
      </c>
      <c r="Z532" s="2"/>
    </row>
    <row r="533" spans="1:26" ht="30" outlineLevel="6">
      <c r="A533" s="13" t="s">
        <v>60</v>
      </c>
      <c r="B533" s="20" t="s">
        <v>680</v>
      </c>
      <c r="C533" s="11" t="s">
        <v>4</v>
      </c>
      <c r="D533" s="21">
        <v>11653960.76</v>
      </c>
      <c r="E533" s="21">
        <f t="shared" si="8"/>
        <v>-620256.29999999888</v>
      </c>
      <c r="F533" s="21">
        <v>11033704.460000001</v>
      </c>
      <c r="G533" s="5">
        <v>0</v>
      </c>
      <c r="H533" s="5">
        <v>0</v>
      </c>
      <c r="I533" s="5">
        <v>0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6">
        <v>0.42249252862595016</v>
      </c>
      <c r="W533" s="5">
        <v>0</v>
      </c>
      <c r="X533" s="6">
        <v>0</v>
      </c>
      <c r="Y533" s="5">
        <v>0</v>
      </c>
      <c r="Z533" s="2"/>
    </row>
    <row r="534" spans="1:26" outlineLevel="6">
      <c r="A534" s="13" t="s">
        <v>81</v>
      </c>
      <c r="B534" s="20" t="s">
        <v>680</v>
      </c>
      <c r="C534" s="11">
        <v>800</v>
      </c>
      <c r="D534" s="21">
        <v>0</v>
      </c>
      <c r="E534" s="21">
        <f t="shared" si="8"/>
        <v>70000</v>
      </c>
      <c r="F534" s="21">
        <f>F535</f>
        <v>70000</v>
      </c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6"/>
      <c r="W534" s="5"/>
      <c r="X534" s="6"/>
      <c r="Y534" s="5"/>
      <c r="Z534" s="2"/>
    </row>
    <row r="535" spans="1:26" outlineLevel="6">
      <c r="A535" s="13" t="s">
        <v>82</v>
      </c>
      <c r="B535" s="20" t="s">
        <v>680</v>
      </c>
      <c r="C535" s="11">
        <v>850</v>
      </c>
      <c r="D535" s="21">
        <v>0</v>
      </c>
      <c r="E535" s="21">
        <f t="shared" si="8"/>
        <v>70000</v>
      </c>
      <c r="F535" s="21">
        <v>70000</v>
      </c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6"/>
      <c r="W535" s="5"/>
      <c r="X535" s="6"/>
      <c r="Y535" s="5"/>
      <c r="Z535" s="2"/>
    </row>
    <row r="536" spans="1:26" ht="106.5" customHeight="1" outlineLevel="3">
      <c r="A536" s="13" t="s">
        <v>354</v>
      </c>
      <c r="B536" s="20" t="s">
        <v>681</v>
      </c>
      <c r="C536" s="11" t="s">
        <v>2</v>
      </c>
      <c r="D536" s="21">
        <f>D537</f>
        <v>117833682</v>
      </c>
      <c r="E536" s="21">
        <f t="shared" si="8"/>
        <v>5264381</v>
      </c>
      <c r="F536" s="21">
        <f>F537</f>
        <v>123098063</v>
      </c>
      <c r="G536" s="5">
        <v>0</v>
      </c>
      <c r="H536" s="5">
        <v>0</v>
      </c>
      <c r="I536" s="5">
        <v>0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6">
        <v>0.59760820552140603</v>
      </c>
      <c r="W536" s="5">
        <v>0</v>
      </c>
      <c r="X536" s="6">
        <v>0</v>
      </c>
      <c r="Y536" s="5">
        <v>0</v>
      </c>
      <c r="Z536" s="2"/>
    </row>
    <row r="537" spans="1:26" ht="98.25" customHeight="1" outlineLevel="4">
      <c r="A537" s="13" t="s">
        <v>355</v>
      </c>
      <c r="B537" s="20" t="s">
        <v>682</v>
      </c>
      <c r="C537" s="11" t="s">
        <v>2</v>
      </c>
      <c r="D537" s="21">
        <f>D538+D540</f>
        <v>117833682</v>
      </c>
      <c r="E537" s="21">
        <f t="shared" si="8"/>
        <v>5264381</v>
      </c>
      <c r="F537" s="21">
        <f>F538+F540</f>
        <v>123098063</v>
      </c>
      <c r="G537" s="5">
        <v>0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6">
        <v>0.59760820552140603</v>
      </c>
      <c r="W537" s="5">
        <v>0</v>
      </c>
      <c r="X537" s="6">
        <v>0</v>
      </c>
      <c r="Y537" s="5">
        <v>0</v>
      </c>
      <c r="Z537" s="2"/>
    </row>
    <row r="538" spans="1:26" ht="67.5" customHeight="1" outlineLevel="5">
      <c r="A538" s="13" t="s">
        <v>110</v>
      </c>
      <c r="B538" s="20" t="s">
        <v>682</v>
      </c>
      <c r="C538" s="11" t="s">
        <v>15</v>
      </c>
      <c r="D538" s="21">
        <f>D539</f>
        <v>116655346</v>
      </c>
      <c r="E538" s="21">
        <f t="shared" si="8"/>
        <v>5211737.1899999976</v>
      </c>
      <c r="F538" s="21">
        <f>F539</f>
        <v>121867083.19</v>
      </c>
      <c r="G538" s="5">
        <v>0</v>
      </c>
      <c r="H538" s="5">
        <v>0</v>
      </c>
      <c r="I538" s="5">
        <v>0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6">
        <v>0.5950032217983392</v>
      </c>
      <c r="W538" s="5">
        <v>0</v>
      </c>
      <c r="X538" s="6">
        <v>0</v>
      </c>
      <c r="Y538" s="5">
        <v>0</v>
      </c>
      <c r="Z538" s="2"/>
    </row>
    <row r="539" spans="1:26" ht="24" customHeight="1" outlineLevel="6">
      <c r="A539" s="13" t="s">
        <v>167</v>
      </c>
      <c r="B539" s="20" t="s">
        <v>682</v>
      </c>
      <c r="C539" s="11" t="s">
        <v>17</v>
      </c>
      <c r="D539" s="21">
        <v>116655346</v>
      </c>
      <c r="E539" s="21">
        <f t="shared" si="8"/>
        <v>5211737.1899999976</v>
      </c>
      <c r="F539" s="21">
        <v>121867083.19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6">
        <v>0.5950032217983392</v>
      </c>
      <c r="W539" s="5">
        <v>0</v>
      </c>
      <c r="X539" s="6">
        <v>0</v>
      </c>
      <c r="Y539" s="5">
        <v>0</v>
      </c>
      <c r="Z539" s="2"/>
    </row>
    <row r="540" spans="1:26" ht="38.25" customHeight="1" outlineLevel="5">
      <c r="A540" s="13" t="s">
        <v>58</v>
      </c>
      <c r="B540" s="20" t="s">
        <v>682</v>
      </c>
      <c r="C540" s="11" t="s">
        <v>3</v>
      </c>
      <c r="D540" s="21">
        <f>D541</f>
        <v>1178336</v>
      </c>
      <c r="E540" s="21">
        <f t="shared" si="8"/>
        <v>52643.810000000056</v>
      </c>
      <c r="F540" s="21">
        <f>F541</f>
        <v>1230979.81</v>
      </c>
      <c r="G540" s="5">
        <v>0</v>
      </c>
      <c r="H540" s="5">
        <v>0</v>
      </c>
      <c r="I540" s="5">
        <v>0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6">
        <v>0.85550177538494965</v>
      </c>
      <c r="W540" s="5">
        <v>0</v>
      </c>
      <c r="X540" s="6">
        <v>0</v>
      </c>
      <c r="Y540" s="5">
        <v>0</v>
      </c>
      <c r="Z540" s="2"/>
    </row>
    <row r="541" spans="1:26" ht="30" outlineLevel="6">
      <c r="A541" s="13" t="s">
        <v>60</v>
      </c>
      <c r="B541" s="20" t="s">
        <v>682</v>
      </c>
      <c r="C541" s="11" t="s">
        <v>4</v>
      </c>
      <c r="D541" s="21">
        <v>1178336</v>
      </c>
      <c r="E541" s="21">
        <f t="shared" si="8"/>
        <v>52643.810000000056</v>
      </c>
      <c r="F541" s="21">
        <v>1230979.81</v>
      </c>
      <c r="G541" s="5">
        <v>0</v>
      </c>
      <c r="H541" s="5">
        <v>0</v>
      </c>
      <c r="I541" s="5">
        <v>0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6">
        <v>0.85550177538494965</v>
      </c>
      <c r="W541" s="5">
        <v>0</v>
      </c>
      <c r="X541" s="6">
        <v>0</v>
      </c>
      <c r="Y541" s="5">
        <v>0</v>
      </c>
      <c r="Z541" s="2"/>
    </row>
    <row r="542" spans="1:26" ht="50.25" customHeight="1" outlineLevel="3">
      <c r="A542" s="13" t="s">
        <v>356</v>
      </c>
      <c r="B542" s="20" t="s">
        <v>683</v>
      </c>
      <c r="C542" s="11" t="s">
        <v>2</v>
      </c>
      <c r="D542" s="21">
        <f>D543</f>
        <v>169395</v>
      </c>
      <c r="E542" s="21">
        <f t="shared" si="8"/>
        <v>-139850.1</v>
      </c>
      <c r="F542" s="21">
        <f>F543</f>
        <v>29544.9</v>
      </c>
      <c r="G542" s="5">
        <v>0</v>
      </c>
      <c r="H542" s="5">
        <v>0</v>
      </c>
      <c r="I542" s="5">
        <v>0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6">
        <v>0.17441423890905872</v>
      </c>
      <c r="W542" s="5">
        <v>0</v>
      </c>
      <c r="X542" s="6">
        <v>0</v>
      </c>
      <c r="Y542" s="5">
        <v>0</v>
      </c>
      <c r="Z542" s="2"/>
    </row>
    <row r="543" spans="1:26" ht="65.25" customHeight="1" outlineLevel="4">
      <c r="A543" s="13" t="s">
        <v>357</v>
      </c>
      <c r="B543" s="20" t="s">
        <v>684</v>
      </c>
      <c r="C543" s="11" t="s">
        <v>2</v>
      </c>
      <c r="D543" s="21">
        <f>D544</f>
        <v>169395</v>
      </c>
      <c r="E543" s="21">
        <f t="shared" si="8"/>
        <v>-139850.1</v>
      </c>
      <c r="F543" s="21">
        <f>F544</f>
        <v>29544.9</v>
      </c>
      <c r="G543" s="5">
        <v>0</v>
      </c>
      <c r="H543" s="5">
        <v>0</v>
      </c>
      <c r="I543" s="5">
        <v>0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6">
        <v>0.17441423890905872</v>
      </c>
      <c r="W543" s="5">
        <v>0</v>
      </c>
      <c r="X543" s="6">
        <v>0</v>
      </c>
      <c r="Y543" s="5">
        <v>0</v>
      </c>
      <c r="Z543" s="2"/>
    </row>
    <row r="544" spans="1:26" outlineLevel="5">
      <c r="A544" s="13" t="s">
        <v>91</v>
      </c>
      <c r="B544" s="20" t="s">
        <v>684</v>
      </c>
      <c r="C544" s="11" t="s">
        <v>8</v>
      </c>
      <c r="D544" s="21">
        <f>D545</f>
        <v>169395</v>
      </c>
      <c r="E544" s="21">
        <f t="shared" si="8"/>
        <v>-139850.1</v>
      </c>
      <c r="F544" s="21">
        <f>F545</f>
        <v>29544.9</v>
      </c>
      <c r="G544" s="5">
        <v>0</v>
      </c>
      <c r="H544" s="5">
        <v>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6">
        <v>0.17441423890905872</v>
      </c>
      <c r="W544" s="5">
        <v>0</v>
      </c>
      <c r="X544" s="6">
        <v>0</v>
      </c>
      <c r="Y544" s="5">
        <v>0</v>
      </c>
      <c r="Z544" s="2"/>
    </row>
    <row r="545" spans="1:26" ht="30" outlineLevel="6">
      <c r="A545" s="13" t="s">
        <v>74</v>
      </c>
      <c r="B545" s="20" t="s">
        <v>684</v>
      </c>
      <c r="C545" s="11" t="s">
        <v>9</v>
      </c>
      <c r="D545" s="21">
        <v>169395</v>
      </c>
      <c r="E545" s="21">
        <f t="shared" si="8"/>
        <v>-139850.1</v>
      </c>
      <c r="F545" s="21">
        <v>29544.9</v>
      </c>
      <c r="G545" s="5">
        <v>0</v>
      </c>
      <c r="H545" s="5">
        <v>0</v>
      </c>
      <c r="I545" s="5">
        <v>0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6">
        <v>0.17441423890905872</v>
      </c>
      <c r="W545" s="5">
        <v>0</v>
      </c>
      <c r="X545" s="6">
        <v>0</v>
      </c>
      <c r="Y545" s="5">
        <v>0</v>
      </c>
      <c r="Z545" s="2"/>
    </row>
    <row r="546" spans="1:26" ht="45" outlineLevel="3">
      <c r="A546" s="13" t="s">
        <v>358</v>
      </c>
      <c r="B546" s="20" t="s">
        <v>685</v>
      </c>
      <c r="C546" s="11" t="s">
        <v>2</v>
      </c>
      <c r="D546" s="21">
        <f>D547</f>
        <v>24739234</v>
      </c>
      <c r="E546" s="21">
        <f t="shared" si="8"/>
        <v>0</v>
      </c>
      <c r="F546" s="21">
        <f>F547</f>
        <v>24739234</v>
      </c>
      <c r="G546" s="5">
        <v>0</v>
      </c>
      <c r="H546" s="5">
        <v>0</v>
      </c>
      <c r="I546" s="5">
        <v>0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6">
        <v>0.61828886052009535</v>
      </c>
      <c r="W546" s="5">
        <v>0</v>
      </c>
      <c r="X546" s="6">
        <v>0</v>
      </c>
      <c r="Y546" s="5">
        <v>0</v>
      </c>
      <c r="Z546" s="2"/>
    </row>
    <row r="547" spans="1:26" ht="48" customHeight="1" outlineLevel="4">
      <c r="A547" s="13" t="s">
        <v>359</v>
      </c>
      <c r="B547" s="20" t="s">
        <v>686</v>
      </c>
      <c r="C547" s="11" t="s">
        <v>2</v>
      </c>
      <c r="D547" s="21">
        <f>D548+D550</f>
        <v>24739234</v>
      </c>
      <c r="E547" s="21">
        <f t="shared" si="8"/>
        <v>0</v>
      </c>
      <c r="F547" s="21">
        <f>F548+F550</f>
        <v>24739234</v>
      </c>
      <c r="G547" s="5">
        <v>0</v>
      </c>
      <c r="H547" s="5">
        <v>0</v>
      </c>
      <c r="I547" s="5">
        <v>0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6">
        <v>0.61828886052009535</v>
      </c>
      <c r="W547" s="5">
        <v>0</v>
      </c>
      <c r="X547" s="6">
        <v>0</v>
      </c>
      <c r="Y547" s="5">
        <v>0</v>
      </c>
      <c r="Z547" s="2"/>
    </row>
    <row r="548" spans="1:26" ht="70.5" customHeight="1" outlineLevel="5">
      <c r="A548" s="13" t="s">
        <v>112</v>
      </c>
      <c r="B548" s="20" t="s">
        <v>686</v>
      </c>
      <c r="C548" s="11" t="s">
        <v>15</v>
      </c>
      <c r="D548" s="21">
        <v>23502272</v>
      </c>
      <c r="E548" s="21">
        <f t="shared" si="8"/>
        <v>0</v>
      </c>
      <c r="F548" s="21">
        <v>23502272</v>
      </c>
      <c r="G548" s="5">
        <v>0</v>
      </c>
      <c r="H548" s="5">
        <v>0</v>
      </c>
      <c r="I548" s="5">
        <v>0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6">
        <v>0.6001742457069682</v>
      </c>
      <c r="W548" s="5">
        <v>0</v>
      </c>
      <c r="X548" s="6">
        <v>0</v>
      </c>
      <c r="Y548" s="5">
        <v>0</v>
      </c>
      <c r="Z548" s="2"/>
    </row>
    <row r="549" spans="1:26" outlineLevel="6">
      <c r="A549" s="13" t="s">
        <v>167</v>
      </c>
      <c r="B549" s="20" t="s">
        <v>686</v>
      </c>
      <c r="C549" s="11" t="s">
        <v>17</v>
      </c>
      <c r="D549" s="21">
        <v>23502272</v>
      </c>
      <c r="E549" s="21">
        <f t="shared" si="8"/>
        <v>0</v>
      </c>
      <c r="F549" s="21">
        <v>23502272</v>
      </c>
      <c r="G549" s="5">
        <v>0</v>
      </c>
      <c r="H549" s="5">
        <v>0</v>
      </c>
      <c r="I549" s="5">
        <v>0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6">
        <v>0.6001742457069682</v>
      </c>
      <c r="W549" s="5">
        <v>0</v>
      </c>
      <c r="X549" s="6">
        <v>0</v>
      </c>
      <c r="Y549" s="5">
        <v>0</v>
      </c>
      <c r="Z549" s="2"/>
    </row>
    <row r="550" spans="1:26" ht="36.75" customHeight="1" outlineLevel="5">
      <c r="A550" s="13" t="s">
        <v>58</v>
      </c>
      <c r="B550" s="20" t="s">
        <v>686</v>
      </c>
      <c r="C550" s="11" t="s">
        <v>3</v>
      </c>
      <c r="D550" s="21">
        <f>D551</f>
        <v>1236962</v>
      </c>
      <c r="E550" s="21">
        <f t="shared" si="8"/>
        <v>0</v>
      </c>
      <c r="F550" s="21">
        <f>F551</f>
        <v>1236962</v>
      </c>
      <c r="G550" s="5">
        <v>0</v>
      </c>
      <c r="H550" s="5">
        <v>0</v>
      </c>
      <c r="I550" s="5">
        <v>0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6">
        <v>0.96246645410287457</v>
      </c>
      <c r="W550" s="5">
        <v>0</v>
      </c>
      <c r="X550" s="6">
        <v>0</v>
      </c>
      <c r="Y550" s="5">
        <v>0</v>
      </c>
      <c r="Z550" s="2"/>
    </row>
    <row r="551" spans="1:26" ht="30" outlineLevel="6">
      <c r="A551" s="13" t="s">
        <v>60</v>
      </c>
      <c r="B551" s="20" t="s">
        <v>686</v>
      </c>
      <c r="C551" s="11" t="s">
        <v>4</v>
      </c>
      <c r="D551" s="25">
        <v>1236962</v>
      </c>
      <c r="E551" s="21">
        <f t="shared" si="8"/>
        <v>0</v>
      </c>
      <c r="F551" s="25">
        <v>1236962</v>
      </c>
      <c r="G551" s="5">
        <v>0</v>
      </c>
      <c r="H551" s="5">
        <v>0</v>
      </c>
      <c r="I551" s="5">
        <v>0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6">
        <v>0.96246645410287457</v>
      </c>
      <c r="W551" s="5">
        <v>0</v>
      </c>
      <c r="X551" s="6">
        <v>0</v>
      </c>
      <c r="Y551" s="5">
        <v>0</v>
      </c>
      <c r="Z551" s="2"/>
    </row>
    <row r="552" spans="1:26" ht="51" customHeight="1" outlineLevel="3">
      <c r="A552" s="13" t="s">
        <v>360</v>
      </c>
      <c r="B552" s="20" t="s">
        <v>687</v>
      </c>
      <c r="C552" s="11" t="s">
        <v>2</v>
      </c>
      <c r="D552" s="21">
        <f>D553</f>
        <v>30273238</v>
      </c>
      <c r="E552" s="21">
        <f t="shared" si="8"/>
        <v>-5556954.2600000016</v>
      </c>
      <c r="F552" s="21">
        <f>F553</f>
        <v>24716283.739999998</v>
      </c>
      <c r="G552" s="5">
        <v>0</v>
      </c>
      <c r="H552" s="5">
        <v>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6">
        <v>0.39403850655156214</v>
      </c>
      <c r="W552" s="5">
        <v>0</v>
      </c>
      <c r="X552" s="6">
        <v>0</v>
      </c>
      <c r="Y552" s="5">
        <v>0</v>
      </c>
      <c r="Z552" s="2"/>
    </row>
    <row r="553" spans="1:26" ht="30" outlineLevel="4">
      <c r="A553" s="13" t="s">
        <v>361</v>
      </c>
      <c r="B553" s="20" t="s">
        <v>688</v>
      </c>
      <c r="C553" s="11" t="s">
        <v>2</v>
      </c>
      <c r="D553" s="21">
        <f>D554</f>
        <v>30273238</v>
      </c>
      <c r="E553" s="21">
        <f t="shared" si="8"/>
        <v>-5556954.2600000016</v>
      </c>
      <c r="F553" s="21">
        <f>F554</f>
        <v>24716283.739999998</v>
      </c>
      <c r="G553" s="5">
        <v>0</v>
      </c>
      <c r="H553" s="5">
        <v>0</v>
      </c>
      <c r="I553" s="5">
        <v>0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6">
        <v>0.39403850655156214</v>
      </c>
      <c r="W553" s="5">
        <v>0</v>
      </c>
      <c r="X553" s="6">
        <v>0</v>
      </c>
      <c r="Y553" s="5">
        <v>0</v>
      </c>
      <c r="Z553" s="2"/>
    </row>
    <row r="554" spans="1:26" ht="33" customHeight="1" outlineLevel="5">
      <c r="A554" s="13" t="s">
        <v>59</v>
      </c>
      <c r="B554" s="20" t="s">
        <v>688</v>
      </c>
      <c r="C554" s="11" t="s">
        <v>3</v>
      </c>
      <c r="D554" s="21">
        <f>D555</f>
        <v>30273238</v>
      </c>
      <c r="E554" s="21">
        <f t="shared" si="8"/>
        <v>-5556954.2600000016</v>
      </c>
      <c r="F554" s="21">
        <f>F555</f>
        <v>24716283.739999998</v>
      </c>
      <c r="G554" s="5">
        <v>0</v>
      </c>
      <c r="H554" s="5">
        <v>0</v>
      </c>
      <c r="I554" s="5">
        <v>0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6">
        <v>0.39403850655156214</v>
      </c>
      <c r="W554" s="5">
        <v>0</v>
      </c>
      <c r="X554" s="6">
        <v>0</v>
      </c>
      <c r="Y554" s="5">
        <v>0</v>
      </c>
      <c r="Z554" s="2"/>
    </row>
    <row r="555" spans="1:26" ht="30" outlineLevel="6">
      <c r="A555" s="13" t="s">
        <v>60</v>
      </c>
      <c r="B555" s="20" t="s">
        <v>688</v>
      </c>
      <c r="C555" s="11" t="s">
        <v>4</v>
      </c>
      <c r="D555" s="21">
        <v>30273238</v>
      </c>
      <c r="E555" s="21">
        <f t="shared" si="8"/>
        <v>-5556954.2600000016</v>
      </c>
      <c r="F555" s="21">
        <v>24716283.739999998</v>
      </c>
      <c r="G555" s="5">
        <v>0</v>
      </c>
      <c r="H555" s="5">
        <v>0</v>
      </c>
      <c r="I555" s="5">
        <v>0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6">
        <v>0.39403850655156214</v>
      </c>
      <c r="W555" s="5">
        <v>0</v>
      </c>
      <c r="X555" s="6">
        <v>0</v>
      </c>
      <c r="Y555" s="5">
        <v>0</v>
      </c>
      <c r="Z555" s="2"/>
    </row>
    <row r="556" spans="1:26" ht="53.25" hidden="1" customHeight="1" outlineLevel="3">
      <c r="A556" s="13" t="s">
        <v>362</v>
      </c>
      <c r="B556" s="20" t="s">
        <v>689</v>
      </c>
      <c r="C556" s="11" t="s">
        <v>2</v>
      </c>
      <c r="D556" s="21">
        <f>D557</f>
        <v>50000</v>
      </c>
      <c r="E556" s="21">
        <f t="shared" si="8"/>
        <v>-50000</v>
      </c>
      <c r="F556" s="21">
        <f>F557</f>
        <v>0</v>
      </c>
      <c r="G556" s="5">
        <v>0</v>
      </c>
      <c r="H556" s="5">
        <v>0</v>
      </c>
      <c r="I556" s="5">
        <v>0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6">
        <v>0</v>
      </c>
      <c r="W556" s="5">
        <v>0</v>
      </c>
      <c r="X556" s="6">
        <v>0</v>
      </c>
      <c r="Y556" s="5">
        <v>0</v>
      </c>
      <c r="Z556" s="2"/>
    </row>
    <row r="557" spans="1:26" ht="50.25" hidden="1" customHeight="1" outlineLevel="4">
      <c r="A557" s="13" t="s">
        <v>363</v>
      </c>
      <c r="B557" s="20" t="s">
        <v>690</v>
      </c>
      <c r="C557" s="11" t="s">
        <v>2</v>
      </c>
      <c r="D557" s="21">
        <f>D558</f>
        <v>50000</v>
      </c>
      <c r="E557" s="21">
        <f t="shared" si="8"/>
        <v>-50000</v>
      </c>
      <c r="F557" s="21">
        <f>F558</f>
        <v>0</v>
      </c>
      <c r="G557" s="5">
        <v>0</v>
      </c>
      <c r="H557" s="5">
        <v>0</v>
      </c>
      <c r="I557" s="5">
        <v>0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6">
        <v>0</v>
      </c>
      <c r="W557" s="5">
        <v>0</v>
      </c>
      <c r="X557" s="6">
        <v>0</v>
      </c>
      <c r="Y557" s="5">
        <v>0</v>
      </c>
      <c r="Z557" s="2"/>
    </row>
    <row r="558" spans="1:26" ht="35.25" hidden="1" customHeight="1" outlineLevel="5">
      <c r="A558" s="13" t="s">
        <v>59</v>
      </c>
      <c r="B558" s="20" t="s">
        <v>690</v>
      </c>
      <c r="C558" s="11" t="s">
        <v>3</v>
      </c>
      <c r="D558" s="21">
        <f>D559</f>
        <v>50000</v>
      </c>
      <c r="E558" s="21">
        <f t="shared" si="8"/>
        <v>-50000</v>
      </c>
      <c r="F558" s="21">
        <f>F559</f>
        <v>0</v>
      </c>
      <c r="G558" s="5">
        <v>0</v>
      </c>
      <c r="H558" s="5">
        <v>0</v>
      </c>
      <c r="I558" s="5">
        <v>0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6">
        <v>0</v>
      </c>
      <c r="W558" s="5">
        <v>0</v>
      </c>
      <c r="X558" s="6">
        <v>0</v>
      </c>
      <c r="Y558" s="5">
        <v>0</v>
      </c>
      <c r="Z558" s="2"/>
    </row>
    <row r="559" spans="1:26" ht="30" hidden="1" outlineLevel="6">
      <c r="A559" s="13" t="s">
        <v>60</v>
      </c>
      <c r="B559" s="20" t="s">
        <v>690</v>
      </c>
      <c r="C559" s="11" t="s">
        <v>4</v>
      </c>
      <c r="D559" s="21">
        <v>50000</v>
      </c>
      <c r="E559" s="21">
        <f t="shared" si="8"/>
        <v>-50000</v>
      </c>
      <c r="F559" s="21">
        <v>0</v>
      </c>
      <c r="G559" s="5">
        <v>0</v>
      </c>
      <c r="H559" s="5">
        <v>0</v>
      </c>
      <c r="I559" s="5">
        <v>0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6">
        <v>0</v>
      </c>
      <c r="W559" s="5">
        <v>0</v>
      </c>
      <c r="X559" s="6">
        <v>0</v>
      </c>
      <c r="Y559" s="5">
        <v>0</v>
      </c>
      <c r="Z559" s="2"/>
    </row>
    <row r="560" spans="1:26" ht="21.75" customHeight="1" outlineLevel="1" collapsed="1">
      <c r="A560" s="13" t="s">
        <v>364</v>
      </c>
      <c r="B560" s="20" t="s">
        <v>691</v>
      </c>
      <c r="C560" s="11" t="s">
        <v>2</v>
      </c>
      <c r="D560" s="21">
        <f>D562+D575+D581+D585+D594+D598+D602+D606+D620+D624+D628</f>
        <v>428119751.28000003</v>
      </c>
      <c r="E560" s="21">
        <f t="shared" si="8"/>
        <v>7189837.719999969</v>
      </c>
      <c r="F560" s="21">
        <f>F562+F575+F581+F585+F594+F598+F602+F606+F620+F624+F628</f>
        <v>435309589</v>
      </c>
      <c r="G560" s="5">
        <v>0</v>
      </c>
      <c r="H560" s="5">
        <v>0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6">
        <v>0.60097294623763842</v>
      </c>
      <c r="W560" s="5">
        <v>0</v>
      </c>
      <c r="X560" s="6">
        <v>0</v>
      </c>
      <c r="Y560" s="5">
        <v>0</v>
      </c>
      <c r="Z560" s="2"/>
    </row>
    <row r="561" spans="1:26" hidden="1" outlineLevel="2">
      <c r="A561" s="13" t="s">
        <v>364</v>
      </c>
      <c r="B561" s="20" t="s">
        <v>30</v>
      </c>
      <c r="C561" s="11" t="s">
        <v>2</v>
      </c>
      <c r="D561" s="21">
        <v>409173376.60000002</v>
      </c>
      <c r="E561" s="21">
        <f t="shared" si="8"/>
        <v>0</v>
      </c>
      <c r="F561" s="21">
        <v>409173376.60000002</v>
      </c>
      <c r="G561" s="5">
        <v>0</v>
      </c>
      <c r="H561" s="5">
        <v>0</v>
      </c>
      <c r="I561" s="5">
        <v>0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6">
        <v>0.599218939871759</v>
      </c>
      <c r="W561" s="5">
        <v>0</v>
      </c>
      <c r="X561" s="6">
        <v>0</v>
      </c>
      <c r="Y561" s="5">
        <v>0</v>
      </c>
      <c r="Z561" s="2"/>
    </row>
    <row r="562" spans="1:26" ht="45" outlineLevel="3">
      <c r="A562" s="13" t="s">
        <v>365</v>
      </c>
      <c r="B562" s="20" t="s">
        <v>692</v>
      </c>
      <c r="C562" s="11" t="s">
        <v>2</v>
      </c>
      <c r="D562" s="21">
        <f>D563+D570</f>
        <v>41579811.290000007</v>
      </c>
      <c r="E562" s="21">
        <f t="shared" si="8"/>
        <v>6215108.5700000003</v>
      </c>
      <c r="F562" s="21">
        <f>F563+F570</f>
        <v>47794919.860000007</v>
      </c>
      <c r="G562" s="5">
        <v>0</v>
      </c>
      <c r="H562" s="5">
        <v>0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6">
        <v>0.60616905604430482</v>
      </c>
      <c r="W562" s="5">
        <v>0</v>
      </c>
      <c r="X562" s="6">
        <v>0</v>
      </c>
      <c r="Y562" s="5">
        <v>0</v>
      </c>
      <c r="Z562" s="2"/>
    </row>
    <row r="563" spans="1:26" outlineLevel="4">
      <c r="A563" s="13" t="s">
        <v>366</v>
      </c>
      <c r="B563" s="20" t="s">
        <v>693</v>
      </c>
      <c r="C563" s="11" t="s">
        <v>2</v>
      </c>
      <c r="D563" s="21">
        <f>D564+D566+D568</f>
        <v>40589964.050000004</v>
      </c>
      <c r="E563" s="21">
        <f t="shared" si="8"/>
        <v>5712766.5200000033</v>
      </c>
      <c r="F563" s="21">
        <f>F564+F566+F568</f>
        <v>46302730.570000008</v>
      </c>
      <c r="G563" s="5">
        <v>0</v>
      </c>
      <c r="H563" s="5">
        <v>0</v>
      </c>
      <c r="I563" s="5">
        <v>0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6">
        <v>0.6111684240733557</v>
      </c>
      <c r="W563" s="5">
        <v>0</v>
      </c>
      <c r="X563" s="6">
        <v>0</v>
      </c>
      <c r="Y563" s="5">
        <v>0</v>
      </c>
      <c r="Z563" s="2"/>
    </row>
    <row r="564" spans="1:26" ht="66.75" customHeight="1" outlineLevel="5">
      <c r="A564" s="13" t="s">
        <v>112</v>
      </c>
      <c r="B564" s="20" t="s">
        <v>693</v>
      </c>
      <c r="C564" s="11" t="s">
        <v>15</v>
      </c>
      <c r="D564" s="21">
        <f>D565</f>
        <v>1657426.7</v>
      </c>
      <c r="E564" s="21">
        <f t="shared" si="8"/>
        <v>117767.01000000001</v>
      </c>
      <c r="F564" s="21">
        <f>F565</f>
        <v>1775193.71</v>
      </c>
      <c r="G564" s="5">
        <v>0</v>
      </c>
      <c r="H564" s="5">
        <v>0</v>
      </c>
      <c r="I564" s="5">
        <v>0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6">
        <v>0.58391734608836698</v>
      </c>
      <c r="W564" s="5">
        <v>0</v>
      </c>
      <c r="X564" s="6">
        <v>0</v>
      </c>
      <c r="Y564" s="5">
        <v>0</v>
      </c>
      <c r="Z564" s="2"/>
    </row>
    <row r="565" spans="1:26" ht="21.75" customHeight="1" outlineLevel="6">
      <c r="A565" s="13" t="s">
        <v>167</v>
      </c>
      <c r="B565" s="20" t="s">
        <v>693</v>
      </c>
      <c r="C565" s="11" t="s">
        <v>17</v>
      </c>
      <c r="D565" s="21">
        <v>1657426.7</v>
      </c>
      <c r="E565" s="21">
        <f t="shared" si="8"/>
        <v>117767.01000000001</v>
      </c>
      <c r="F565" s="21">
        <v>1775193.71</v>
      </c>
      <c r="G565" s="5">
        <v>0</v>
      </c>
      <c r="H565" s="5">
        <v>0</v>
      </c>
      <c r="I565" s="5">
        <v>0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6">
        <v>0.58391734608836698</v>
      </c>
      <c r="W565" s="5">
        <v>0</v>
      </c>
      <c r="X565" s="6">
        <v>0</v>
      </c>
      <c r="Y565" s="5">
        <v>0</v>
      </c>
      <c r="Z565" s="2"/>
    </row>
    <row r="566" spans="1:26" ht="34.5" customHeight="1" outlineLevel="5">
      <c r="A566" s="13" t="s">
        <v>59</v>
      </c>
      <c r="B566" s="20" t="s">
        <v>693</v>
      </c>
      <c r="C566" s="11" t="s">
        <v>3</v>
      </c>
      <c r="D566" s="21">
        <f>D567</f>
        <v>38791904.450000003</v>
      </c>
      <c r="E566" s="21">
        <f t="shared" si="8"/>
        <v>5735326.8200000003</v>
      </c>
      <c r="F566" s="21">
        <f>F567</f>
        <v>44527231.270000003</v>
      </c>
      <c r="G566" s="5">
        <v>0</v>
      </c>
      <c r="H566" s="5">
        <v>0</v>
      </c>
      <c r="I566" s="5">
        <v>0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6">
        <v>0.61455730268836306</v>
      </c>
      <c r="W566" s="5">
        <v>0</v>
      </c>
      <c r="X566" s="6">
        <v>0</v>
      </c>
      <c r="Y566" s="5">
        <v>0</v>
      </c>
      <c r="Z566" s="2"/>
    </row>
    <row r="567" spans="1:26" ht="33" customHeight="1" outlineLevel="6">
      <c r="A567" s="13" t="s">
        <v>60</v>
      </c>
      <c r="B567" s="20" t="s">
        <v>693</v>
      </c>
      <c r="C567" s="11" t="s">
        <v>4</v>
      </c>
      <c r="D567" s="25">
        <v>38791904.450000003</v>
      </c>
      <c r="E567" s="25">
        <f t="shared" si="8"/>
        <v>5735326.8200000003</v>
      </c>
      <c r="F567" s="25">
        <v>44527231.270000003</v>
      </c>
      <c r="G567" s="5">
        <v>0</v>
      </c>
      <c r="H567" s="5">
        <v>0</v>
      </c>
      <c r="I567" s="5">
        <v>0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6">
        <v>0.61455730268836306</v>
      </c>
      <c r="W567" s="5">
        <v>0</v>
      </c>
      <c r="X567" s="6">
        <v>0</v>
      </c>
      <c r="Y567" s="5">
        <v>0</v>
      </c>
      <c r="Z567" s="2"/>
    </row>
    <row r="568" spans="1:26" outlineLevel="5">
      <c r="A568" s="13" t="s">
        <v>81</v>
      </c>
      <c r="B568" s="20" t="s">
        <v>693</v>
      </c>
      <c r="C568" s="11" t="s">
        <v>12</v>
      </c>
      <c r="D568" s="21">
        <f>D569</f>
        <v>140632.9</v>
      </c>
      <c r="E568" s="21">
        <f t="shared" si="8"/>
        <v>-140327.31</v>
      </c>
      <c r="F568" s="21">
        <f>F569</f>
        <v>305.58999999999997</v>
      </c>
      <c r="G568" s="5">
        <v>0</v>
      </c>
      <c r="H568" s="5">
        <v>0</v>
      </c>
      <c r="I568" s="5">
        <v>0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6">
        <v>1.9265762136740406E-3</v>
      </c>
      <c r="W568" s="5">
        <v>0</v>
      </c>
      <c r="X568" s="6">
        <v>0</v>
      </c>
      <c r="Y568" s="5">
        <v>0</v>
      </c>
      <c r="Z568" s="2"/>
    </row>
    <row r="569" spans="1:26" outlineLevel="6">
      <c r="A569" s="13" t="s">
        <v>82</v>
      </c>
      <c r="B569" s="20" t="s">
        <v>693</v>
      </c>
      <c r="C569" s="11" t="s">
        <v>13</v>
      </c>
      <c r="D569" s="21">
        <v>140632.9</v>
      </c>
      <c r="E569" s="21">
        <f t="shared" si="8"/>
        <v>-140327.31</v>
      </c>
      <c r="F569" s="21">
        <v>305.58999999999997</v>
      </c>
      <c r="G569" s="5">
        <v>0</v>
      </c>
      <c r="H569" s="5">
        <v>0</v>
      </c>
      <c r="I569" s="5">
        <v>0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6">
        <v>1.9265762136740406E-3</v>
      </c>
      <c r="W569" s="5">
        <v>0</v>
      </c>
      <c r="X569" s="6">
        <v>0</v>
      </c>
      <c r="Y569" s="5">
        <v>0</v>
      </c>
      <c r="Z569" s="2"/>
    </row>
    <row r="570" spans="1:26" ht="30" outlineLevel="4">
      <c r="A570" s="13" t="s">
        <v>367</v>
      </c>
      <c r="B570" s="20" t="s">
        <v>694</v>
      </c>
      <c r="C570" s="11" t="s">
        <v>2</v>
      </c>
      <c r="D570" s="21">
        <f>D571+D573</f>
        <v>989847.24</v>
      </c>
      <c r="E570" s="21">
        <f t="shared" si="8"/>
        <v>502342.05000000005</v>
      </c>
      <c r="F570" s="21">
        <f>F571+F573</f>
        <v>1492189.29</v>
      </c>
      <c r="G570" s="5">
        <v>0</v>
      </c>
      <c r="H570" s="5">
        <v>0</v>
      </c>
      <c r="I570" s="5">
        <v>0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6">
        <v>0.40208000175865521</v>
      </c>
      <c r="W570" s="5">
        <v>0</v>
      </c>
      <c r="X570" s="6">
        <v>0</v>
      </c>
      <c r="Y570" s="5">
        <v>0</v>
      </c>
      <c r="Z570" s="2"/>
    </row>
    <row r="571" spans="1:26" ht="66.75" customHeight="1" outlineLevel="5">
      <c r="A571" s="13" t="s">
        <v>110</v>
      </c>
      <c r="B571" s="20" t="s">
        <v>694</v>
      </c>
      <c r="C571" s="11" t="s">
        <v>15</v>
      </c>
      <c r="D571" s="21">
        <f>D572</f>
        <v>266447.24</v>
      </c>
      <c r="E571" s="21">
        <f t="shared" si="8"/>
        <v>10356.600000000035</v>
      </c>
      <c r="F571" s="21">
        <f>F572</f>
        <v>276803.84000000003</v>
      </c>
      <c r="G571" s="5">
        <v>0</v>
      </c>
      <c r="H571" s="5">
        <v>0</v>
      </c>
      <c r="I571" s="5">
        <v>0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6">
        <v>0.52859068834790712</v>
      </c>
      <c r="W571" s="5">
        <v>0</v>
      </c>
      <c r="X571" s="6">
        <v>0</v>
      </c>
      <c r="Y571" s="5">
        <v>0</v>
      </c>
      <c r="Z571" s="2"/>
    </row>
    <row r="572" spans="1:26" outlineLevel="6">
      <c r="A572" s="13" t="s">
        <v>167</v>
      </c>
      <c r="B572" s="20" t="s">
        <v>694</v>
      </c>
      <c r="C572" s="11" t="s">
        <v>17</v>
      </c>
      <c r="D572" s="21">
        <v>266447.24</v>
      </c>
      <c r="E572" s="21">
        <f t="shared" si="8"/>
        <v>10356.600000000035</v>
      </c>
      <c r="F572" s="21">
        <v>276803.84000000003</v>
      </c>
      <c r="G572" s="5">
        <v>0</v>
      </c>
      <c r="H572" s="5">
        <v>0</v>
      </c>
      <c r="I572" s="5">
        <v>0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6">
        <v>0.52859068834790712</v>
      </c>
      <c r="W572" s="5">
        <v>0</v>
      </c>
      <c r="X572" s="6">
        <v>0</v>
      </c>
      <c r="Y572" s="5">
        <v>0</v>
      </c>
      <c r="Z572" s="2"/>
    </row>
    <row r="573" spans="1:26" ht="30" outlineLevel="5">
      <c r="A573" s="13" t="s">
        <v>59</v>
      </c>
      <c r="B573" s="20" t="s">
        <v>694</v>
      </c>
      <c r="C573" s="11" t="s">
        <v>3</v>
      </c>
      <c r="D573" s="21">
        <f>D574</f>
        <v>723400</v>
      </c>
      <c r="E573" s="21">
        <f t="shared" si="8"/>
        <v>491985.44999999995</v>
      </c>
      <c r="F573" s="21">
        <f>F574</f>
        <v>1215385.45</v>
      </c>
      <c r="G573" s="5">
        <v>0</v>
      </c>
      <c r="H573" s="5">
        <v>0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6">
        <v>0.35548278960464474</v>
      </c>
      <c r="W573" s="5">
        <v>0</v>
      </c>
      <c r="X573" s="6">
        <v>0</v>
      </c>
      <c r="Y573" s="5">
        <v>0</v>
      </c>
      <c r="Z573" s="2"/>
    </row>
    <row r="574" spans="1:26" ht="33.75" customHeight="1" outlineLevel="6">
      <c r="A574" s="13" t="s">
        <v>60</v>
      </c>
      <c r="B574" s="20" t="s">
        <v>694</v>
      </c>
      <c r="C574" s="11" t="s">
        <v>4</v>
      </c>
      <c r="D574" s="21">
        <v>723400</v>
      </c>
      <c r="E574" s="21">
        <f t="shared" si="8"/>
        <v>491985.44999999995</v>
      </c>
      <c r="F574" s="21">
        <v>1215385.45</v>
      </c>
      <c r="G574" s="5">
        <v>0</v>
      </c>
      <c r="H574" s="5">
        <v>0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6">
        <v>0.35548278960464474</v>
      </c>
      <c r="W574" s="5">
        <v>0</v>
      </c>
      <c r="X574" s="6">
        <v>0</v>
      </c>
      <c r="Y574" s="5">
        <v>0</v>
      </c>
      <c r="Z574" s="2"/>
    </row>
    <row r="575" spans="1:26" ht="171.75" customHeight="1" outlineLevel="3">
      <c r="A575" s="13" t="s">
        <v>368</v>
      </c>
      <c r="B575" s="20" t="s">
        <v>695</v>
      </c>
      <c r="C575" s="11" t="s">
        <v>2</v>
      </c>
      <c r="D575" s="21">
        <f>D576</f>
        <v>284899479</v>
      </c>
      <c r="E575" s="21">
        <f t="shared" si="8"/>
        <v>8831983</v>
      </c>
      <c r="F575" s="21">
        <f>F576</f>
        <v>293731462</v>
      </c>
      <c r="G575" s="5">
        <v>0</v>
      </c>
      <c r="H575" s="5">
        <v>0</v>
      </c>
      <c r="I575" s="5">
        <v>0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6">
        <v>0.61699841195567784</v>
      </c>
      <c r="W575" s="5">
        <v>0</v>
      </c>
      <c r="X575" s="6">
        <v>0</v>
      </c>
      <c r="Y575" s="5">
        <v>0</v>
      </c>
      <c r="Z575" s="2"/>
    </row>
    <row r="576" spans="1:26" ht="168" customHeight="1" outlineLevel="4">
      <c r="A576" s="13" t="s">
        <v>369</v>
      </c>
      <c r="B576" s="20" t="s">
        <v>696</v>
      </c>
      <c r="C576" s="11" t="s">
        <v>2</v>
      </c>
      <c r="D576" s="21">
        <f>D578+D580</f>
        <v>284899479</v>
      </c>
      <c r="E576" s="21">
        <f t="shared" si="8"/>
        <v>8831983</v>
      </c>
      <c r="F576" s="21">
        <f>F578+F580</f>
        <v>293731462</v>
      </c>
      <c r="G576" s="5">
        <v>0</v>
      </c>
      <c r="H576" s="5">
        <v>0</v>
      </c>
      <c r="I576" s="5">
        <v>0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6">
        <v>0.61699841195567784</v>
      </c>
      <c r="W576" s="5">
        <v>0</v>
      </c>
      <c r="X576" s="6">
        <v>0</v>
      </c>
      <c r="Y576" s="5">
        <v>0</v>
      </c>
      <c r="Z576" s="2"/>
    </row>
    <row r="577" spans="1:26" ht="68.25" customHeight="1" outlineLevel="5">
      <c r="A577" s="13" t="s">
        <v>110</v>
      </c>
      <c r="B577" s="20" t="s">
        <v>696</v>
      </c>
      <c r="C577" s="11" t="s">
        <v>15</v>
      </c>
      <c r="D577" s="21">
        <f>D578</f>
        <v>276614225.12</v>
      </c>
      <c r="E577" s="21">
        <f t="shared" si="8"/>
        <v>8585531.5099999905</v>
      </c>
      <c r="F577" s="21">
        <f>F578</f>
        <v>285199756.63</v>
      </c>
      <c r="G577" s="5">
        <v>0</v>
      </c>
      <c r="H577" s="5">
        <v>0</v>
      </c>
      <c r="I577" s="5">
        <v>0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6">
        <v>0.60884879140593062</v>
      </c>
      <c r="W577" s="5">
        <v>0</v>
      </c>
      <c r="X577" s="6">
        <v>0</v>
      </c>
      <c r="Y577" s="5">
        <v>0</v>
      </c>
      <c r="Z577" s="2"/>
    </row>
    <row r="578" spans="1:26" outlineLevel="6">
      <c r="A578" s="13" t="s">
        <v>167</v>
      </c>
      <c r="B578" s="20" t="s">
        <v>696</v>
      </c>
      <c r="C578" s="11" t="s">
        <v>17</v>
      </c>
      <c r="D578" s="21">
        <v>276614225.12</v>
      </c>
      <c r="E578" s="21">
        <f t="shared" si="8"/>
        <v>8585531.5099999905</v>
      </c>
      <c r="F578" s="21">
        <v>285199756.63</v>
      </c>
      <c r="G578" s="5">
        <v>0</v>
      </c>
      <c r="H578" s="5">
        <v>0</v>
      </c>
      <c r="I578" s="5">
        <v>0</v>
      </c>
      <c r="J578" s="5">
        <v>0</v>
      </c>
      <c r="K578" s="5">
        <v>0</v>
      </c>
      <c r="L578" s="5">
        <v>0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6">
        <v>0.60884879140593062</v>
      </c>
      <c r="W578" s="5">
        <v>0</v>
      </c>
      <c r="X578" s="6">
        <v>0</v>
      </c>
      <c r="Y578" s="5">
        <v>0</v>
      </c>
      <c r="Z578" s="2"/>
    </row>
    <row r="579" spans="1:26" ht="30" outlineLevel="5">
      <c r="A579" s="13" t="s">
        <v>58</v>
      </c>
      <c r="B579" s="20" t="s">
        <v>696</v>
      </c>
      <c r="C579" s="11" t="s">
        <v>3</v>
      </c>
      <c r="D579" s="21">
        <f>D580</f>
        <v>8285253.8799999999</v>
      </c>
      <c r="E579" s="21">
        <f t="shared" si="8"/>
        <v>246451.48999999929</v>
      </c>
      <c r="F579" s="21">
        <f>F580</f>
        <v>8531705.3699999992</v>
      </c>
      <c r="G579" s="5">
        <v>0</v>
      </c>
      <c r="H579" s="5">
        <v>0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6">
        <v>0.88908433787185293</v>
      </c>
      <c r="W579" s="5">
        <v>0</v>
      </c>
      <c r="X579" s="6">
        <v>0</v>
      </c>
      <c r="Y579" s="5">
        <v>0</v>
      </c>
      <c r="Z579" s="2"/>
    </row>
    <row r="580" spans="1:26" ht="30" outlineLevel="6">
      <c r="A580" s="13" t="s">
        <v>60</v>
      </c>
      <c r="B580" s="20" t="s">
        <v>696</v>
      </c>
      <c r="C580" s="11" t="s">
        <v>4</v>
      </c>
      <c r="D580" s="21">
        <v>8285253.8799999999</v>
      </c>
      <c r="E580" s="21">
        <f t="shared" si="8"/>
        <v>246451.48999999929</v>
      </c>
      <c r="F580" s="21">
        <v>8531705.3699999992</v>
      </c>
      <c r="G580" s="5">
        <v>0</v>
      </c>
      <c r="H580" s="5">
        <v>0</v>
      </c>
      <c r="I580" s="5">
        <v>0</v>
      </c>
      <c r="J580" s="5">
        <v>0</v>
      </c>
      <c r="K580" s="5">
        <v>0</v>
      </c>
      <c r="L580" s="5">
        <v>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6">
        <v>0.88908433787185293</v>
      </c>
      <c r="W580" s="5">
        <v>0</v>
      </c>
      <c r="X580" s="6">
        <v>0</v>
      </c>
      <c r="Y580" s="5">
        <v>0</v>
      </c>
      <c r="Z580" s="2"/>
    </row>
    <row r="581" spans="1:26" ht="75.75" customHeight="1" outlineLevel="3">
      <c r="A581" s="13" t="s">
        <v>370</v>
      </c>
      <c r="B581" s="20" t="s">
        <v>697</v>
      </c>
      <c r="C581" s="11" t="s">
        <v>2</v>
      </c>
      <c r="D581" s="21">
        <f>D582</f>
        <v>593712</v>
      </c>
      <c r="E581" s="21">
        <f t="shared" si="8"/>
        <v>45000</v>
      </c>
      <c r="F581" s="21">
        <f>F582</f>
        <v>638712</v>
      </c>
      <c r="G581" s="5">
        <v>0</v>
      </c>
      <c r="H581" s="5">
        <v>0</v>
      </c>
      <c r="I581" s="5">
        <v>0</v>
      </c>
      <c r="J581" s="5">
        <v>0</v>
      </c>
      <c r="K581" s="5">
        <v>0</v>
      </c>
      <c r="L581" s="5">
        <v>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6">
        <v>0.60342654350931091</v>
      </c>
      <c r="W581" s="5">
        <v>0</v>
      </c>
      <c r="X581" s="6">
        <v>0</v>
      </c>
      <c r="Y581" s="5">
        <v>0</v>
      </c>
      <c r="Z581" s="2"/>
    </row>
    <row r="582" spans="1:26" ht="78" customHeight="1" outlineLevel="4">
      <c r="A582" s="13" t="s">
        <v>371</v>
      </c>
      <c r="B582" s="20" t="s">
        <v>698</v>
      </c>
      <c r="C582" s="11" t="s">
        <v>2</v>
      </c>
      <c r="D582" s="21">
        <f>D583</f>
        <v>593712</v>
      </c>
      <c r="E582" s="21">
        <f t="shared" si="8"/>
        <v>45000</v>
      </c>
      <c r="F582" s="21">
        <f>F583</f>
        <v>638712</v>
      </c>
      <c r="G582" s="5">
        <v>0</v>
      </c>
      <c r="H582" s="5">
        <v>0</v>
      </c>
      <c r="I582" s="5">
        <v>0</v>
      </c>
      <c r="J582" s="5">
        <v>0</v>
      </c>
      <c r="K582" s="5">
        <v>0</v>
      </c>
      <c r="L582" s="5">
        <v>0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6">
        <v>0.60342654350931091</v>
      </c>
      <c r="W582" s="5">
        <v>0</v>
      </c>
      <c r="X582" s="6">
        <v>0</v>
      </c>
      <c r="Y582" s="5">
        <v>0</v>
      </c>
      <c r="Z582" s="2"/>
    </row>
    <row r="583" spans="1:26" ht="60" customHeight="1" outlineLevel="5">
      <c r="A583" s="13" t="s">
        <v>112</v>
      </c>
      <c r="B583" s="20" t="s">
        <v>698</v>
      </c>
      <c r="C583" s="11" t="s">
        <v>15</v>
      </c>
      <c r="D583" s="21">
        <f>D584</f>
        <v>593712</v>
      </c>
      <c r="E583" s="21">
        <f t="shared" si="8"/>
        <v>45000</v>
      </c>
      <c r="F583" s="21">
        <f>F584</f>
        <v>638712</v>
      </c>
      <c r="G583" s="5">
        <v>0</v>
      </c>
      <c r="H583" s="5">
        <v>0</v>
      </c>
      <c r="I583" s="5">
        <v>0</v>
      </c>
      <c r="J583" s="5">
        <v>0</v>
      </c>
      <c r="K583" s="5">
        <v>0</v>
      </c>
      <c r="L583" s="5">
        <v>0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6">
        <v>0.60342654350931091</v>
      </c>
      <c r="W583" s="5">
        <v>0</v>
      </c>
      <c r="X583" s="6">
        <v>0</v>
      </c>
      <c r="Y583" s="5">
        <v>0</v>
      </c>
      <c r="Z583" s="2"/>
    </row>
    <row r="584" spans="1:26" ht="17.25" customHeight="1" outlineLevel="6">
      <c r="A584" s="13" t="s">
        <v>167</v>
      </c>
      <c r="B584" s="20" t="s">
        <v>698</v>
      </c>
      <c r="C584" s="11" t="s">
        <v>17</v>
      </c>
      <c r="D584" s="21">
        <v>593712</v>
      </c>
      <c r="E584" s="21">
        <f t="shared" si="8"/>
        <v>45000</v>
      </c>
      <c r="F584" s="21">
        <v>638712</v>
      </c>
      <c r="G584" s="5">
        <v>0</v>
      </c>
      <c r="H584" s="5">
        <v>0</v>
      </c>
      <c r="I584" s="5">
        <v>0</v>
      </c>
      <c r="J584" s="5">
        <v>0</v>
      </c>
      <c r="K584" s="5">
        <v>0</v>
      </c>
      <c r="L584" s="5">
        <v>0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6">
        <v>0.60342654350931091</v>
      </c>
      <c r="W584" s="5">
        <v>0</v>
      </c>
      <c r="X584" s="6">
        <v>0</v>
      </c>
      <c r="Y584" s="5">
        <v>0</v>
      </c>
      <c r="Z584" s="2"/>
    </row>
    <row r="585" spans="1:26" ht="48" customHeight="1" outlineLevel="3">
      <c r="A585" s="13" t="s">
        <v>372</v>
      </c>
      <c r="B585" s="20" t="s">
        <v>699</v>
      </c>
      <c r="C585" s="11" t="s">
        <v>2</v>
      </c>
      <c r="D585" s="21">
        <f>D586+D591</f>
        <v>31066036</v>
      </c>
      <c r="E585" s="21">
        <f t="shared" si="8"/>
        <v>-4955734.66</v>
      </c>
      <c r="F585" s="21">
        <f>F586+F591</f>
        <v>26110301.34</v>
      </c>
      <c r="G585" s="5">
        <v>0</v>
      </c>
      <c r="H585" s="5">
        <v>0</v>
      </c>
      <c r="I585" s="5">
        <v>0</v>
      </c>
      <c r="J585" s="5">
        <v>0</v>
      </c>
      <c r="K585" s="5">
        <v>0</v>
      </c>
      <c r="L585" s="5">
        <v>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6">
        <v>0.47755040263263715</v>
      </c>
      <c r="W585" s="5">
        <v>0</v>
      </c>
      <c r="X585" s="6">
        <v>0</v>
      </c>
      <c r="Y585" s="5">
        <v>0</v>
      </c>
      <c r="Z585" s="2"/>
    </row>
    <row r="586" spans="1:26" ht="38.25" customHeight="1" outlineLevel="4">
      <c r="A586" s="13" t="s">
        <v>373</v>
      </c>
      <c r="B586" s="20" t="s">
        <v>700</v>
      </c>
      <c r="C586" s="11" t="s">
        <v>2</v>
      </c>
      <c r="D586" s="21">
        <f>D587</f>
        <v>8894989.5</v>
      </c>
      <c r="E586" s="21">
        <f t="shared" si="8"/>
        <v>-2858293.71</v>
      </c>
      <c r="F586" s="21">
        <f>F587+F589</f>
        <v>6036695.79</v>
      </c>
      <c r="G586" s="5">
        <v>0</v>
      </c>
      <c r="H586" s="5">
        <v>0</v>
      </c>
      <c r="I586" s="5">
        <v>0</v>
      </c>
      <c r="J586" s="5">
        <v>0</v>
      </c>
      <c r="K586" s="5">
        <v>0</v>
      </c>
      <c r="L586" s="5">
        <v>0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6">
        <v>0.33331079255349316</v>
      </c>
      <c r="W586" s="5">
        <v>0</v>
      </c>
      <c r="X586" s="6">
        <v>0</v>
      </c>
      <c r="Y586" s="5">
        <v>0</v>
      </c>
      <c r="Z586" s="2"/>
    </row>
    <row r="587" spans="1:26" ht="38.25" customHeight="1" outlineLevel="5">
      <c r="A587" s="13" t="s">
        <v>59</v>
      </c>
      <c r="B587" s="20" t="s">
        <v>700</v>
      </c>
      <c r="C587" s="11" t="s">
        <v>3</v>
      </c>
      <c r="D587" s="21">
        <f>D588</f>
        <v>8894989.5</v>
      </c>
      <c r="E587" s="21">
        <f t="shared" si="8"/>
        <v>-3278942.71</v>
      </c>
      <c r="F587" s="21">
        <f>F588</f>
        <v>5616046.79</v>
      </c>
      <c r="G587" s="5">
        <v>0</v>
      </c>
      <c r="H587" s="5">
        <v>0</v>
      </c>
      <c r="I587" s="5">
        <v>0</v>
      </c>
      <c r="J587" s="5">
        <v>0</v>
      </c>
      <c r="K587" s="5">
        <v>0</v>
      </c>
      <c r="L587" s="5">
        <v>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6">
        <v>0.33331079255349316</v>
      </c>
      <c r="W587" s="5">
        <v>0</v>
      </c>
      <c r="X587" s="6">
        <v>0</v>
      </c>
      <c r="Y587" s="5">
        <v>0</v>
      </c>
      <c r="Z587" s="2"/>
    </row>
    <row r="588" spans="1:26" ht="32.25" customHeight="1" outlineLevel="6">
      <c r="A588" s="13" t="s">
        <v>60</v>
      </c>
      <c r="B588" s="20" t="s">
        <v>700</v>
      </c>
      <c r="C588" s="11" t="s">
        <v>4</v>
      </c>
      <c r="D588" s="21">
        <v>8894989.5</v>
      </c>
      <c r="E588" s="21">
        <f t="shared" ref="E588:E641" si="9">F588-D588</f>
        <v>-3278942.71</v>
      </c>
      <c r="F588" s="21">
        <v>5616046.79</v>
      </c>
      <c r="G588" s="5">
        <v>0</v>
      </c>
      <c r="H588" s="5">
        <v>0</v>
      </c>
      <c r="I588" s="5">
        <v>0</v>
      </c>
      <c r="J588" s="5">
        <v>0</v>
      </c>
      <c r="K588" s="5">
        <v>0</v>
      </c>
      <c r="L588" s="5">
        <v>0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6">
        <v>0.33331079255349316</v>
      </c>
      <c r="W588" s="5">
        <v>0</v>
      </c>
      <c r="X588" s="6">
        <v>0</v>
      </c>
      <c r="Y588" s="5">
        <v>0</v>
      </c>
      <c r="Z588" s="2"/>
    </row>
    <row r="589" spans="1:26" ht="25.5" customHeight="1" outlineLevel="6">
      <c r="A589" s="26" t="s">
        <v>73</v>
      </c>
      <c r="B589" s="20" t="s">
        <v>700</v>
      </c>
      <c r="C589" s="11">
        <v>300</v>
      </c>
      <c r="D589" s="21"/>
      <c r="E589" s="21">
        <f t="shared" si="9"/>
        <v>420649</v>
      </c>
      <c r="F589" s="21">
        <f>F590</f>
        <v>420649</v>
      </c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6"/>
      <c r="W589" s="5"/>
      <c r="X589" s="6"/>
      <c r="Y589" s="5"/>
      <c r="Z589" s="2"/>
    </row>
    <row r="590" spans="1:26" ht="37.5" customHeight="1" outlineLevel="6">
      <c r="A590" s="13" t="s">
        <v>74</v>
      </c>
      <c r="B590" s="20" t="s">
        <v>700</v>
      </c>
      <c r="C590" s="11">
        <v>320</v>
      </c>
      <c r="D590" s="21"/>
      <c r="E590" s="21">
        <f t="shared" si="9"/>
        <v>420649</v>
      </c>
      <c r="F590" s="21">
        <v>420649</v>
      </c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6"/>
      <c r="W590" s="5"/>
      <c r="X590" s="6"/>
      <c r="Y590" s="5"/>
      <c r="Z590" s="2"/>
    </row>
    <row r="591" spans="1:26" ht="48" customHeight="1" outlineLevel="4">
      <c r="A591" s="13" t="s">
        <v>374</v>
      </c>
      <c r="B591" s="20" t="s">
        <v>701</v>
      </c>
      <c r="C591" s="11" t="s">
        <v>2</v>
      </c>
      <c r="D591" s="21">
        <f>D592</f>
        <v>22171046.5</v>
      </c>
      <c r="E591" s="21">
        <f t="shared" si="9"/>
        <v>-2097440.9499999993</v>
      </c>
      <c r="F591" s="21">
        <f>F592</f>
        <v>20073605.550000001</v>
      </c>
      <c r="G591" s="5">
        <v>0</v>
      </c>
      <c r="H591" s="5">
        <v>0</v>
      </c>
      <c r="I591" s="5">
        <v>0</v>
      </c>
      <c r="J591" s="5">
        <v>0</v>
      </c>
      <c r="K591" s="5">
        <v>0</v>
      </c>
      <c r="L591" s="5">
        <v>0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6">
        <v>0.5354191106856413</v>
      </c>
      <c r="W591" s="5">
        <v>0</v>
      </c>
      <c r="X591" s="6">
        <v>0</v>
      </c>
      <c r="Y591" s="5">
        <v>0</v>
      </c>
      <c r="Z591" s="2"/>
    </row>
    <row r="592" spans="1:26" ht="34.5" customHeight="1" outlineLevel="5">
      <c r="A592" s="13" t="s">
        <v>59</v>
      </c>
      <c r="B592" s="20" t="s">
        <v>701</v>
      </c>
      <c r="C592" s="11" t="s">
        <v>3</v>
      </c>
      <c r="D592" s="21">
        <f>D593</f>
        <v>22171046.5</v>
      </c>
      <c r="E592" s="21">
        <f t="shared" si="9"/>
        <v>-2097440.9499999993</v>
      </c>
      <c r="F592" s="21">
        <f>F593</f>
        <v>20073605.550000001</v>
      </c>
      <c r="G592" s="5">
        <v>0</v>
      </c>
      <c r="H592" s="5">
        <v>0</v>
      </c>
      <c r="I592" s="5">
        <v>0</v>
      </c>
      <c r="J592" s="5">
        <v>0</v>
      </c>
      <c r="K592" s="5">
        <v>0</v>
      </c>
      <c r="L592" s="5">
        <v>0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6">
        <v>0.5354191106856413</v>
      </c>
      <c r="W592" s="5">
        <v>0</v>
      </c>
      <c r="X592" s="6">
        <v>0</v>
      </c>
      <c r="Y592" s="5">
        <v>0</v>
      </c>
      <c r="Z592" s="2"/>
    </row>
    <row r="593" spans="1:26" ht="33.75" customHeight="1" outlineLevel="6">
      <c r="A593" s="13" t="s">
        <v>60</v>
      </c>
      <c r="B593" s="20" t="s">
        <v>701</v>
      </c>
      <c r="C593" s="11" t="s">
        <v>4</v>
      </c>
      <c r="D593" s="21">
        <v>22171046.5</v>
      </c>
      <c r="E593" s="21">
        <f t="shared" si="9"/>
        <v>-2097440.9499999993</v>
      </c>
      <c r="F593" s="21">
        <v>20073605.550000001</v>
      </c>
      <c r="G593" s="5">
        <v>0</v>
      </c>
      <c r="H593" s="5">
        <v>0</v>
      </c>
      <c r="I593" s="5">
        <v>0</v>
      </c>
      <c r="J593" s="5">
        <v>0</v>
      </c>
      <c r="K593" s="5">
        <v>0</v>
      </c>
      <c r="L593" s="5"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6">
        <v>0.5354191106856413</v>
      </c>
      <c r="W593" s="5">
        <v>0</v>
      </c>
      <c r="X593" s="6">
        <v>0</v>
      </c>
      <c r="Y593" s="5">
        <v>0</v>
      </c>
      <c r="Z593" s="2"/>
    </row>
    <row r="594" spans="1:26" ht="30" outlineLevel="3">
      <c r="A594" s="13" t="s">
        <v>375</v>
      </c>
      <c r="B594" s="20" t="s">
        <v>702</v>
      </c>
      <c r="C594" s="11" t="s">
        <v>2</v>
      </c>
      <c r="D594" s="21">
        <f>D595</f>
        <v>350000</v>
      </c>
      <c r="E594" s="21">
        <f t="shared" si="9"/>
        <v>-63150</v>
      </c>
      <c r="F594" s="21">
        <f>F595</f>
        <v>286850</v>
      </c>
      <c r="G594" s="5">
        <v>0</v>
      </c>
      <c r="H594" s="5">
        <v>0</v>
      </c>
      <c r="I594" s="5">
        <v>0</v>
      </c>
      <c r="J594" s="5">
        <v>0</v>
      </c>
      <c r="K594" s="5">
        <v>0</v>
      </c>
      <c r="L594" s="5">
        <v>0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6">
        <v>0.31441200000000002</v>
      </c>
      <c r="W594" s="5">
        <v>0</v>
      </c>
      <c r="X594" s="6">
        <v>0</v>
      </c>
      <c r="Y594" s="5">
        <v>0</v>
      </c>
      <c r="Z594" s="2"/>
    </row>
    <row r="595" spans="1:26" ht="21.75" customHeight="1" outlineLevel="4">
      <c r="A595" s="13" t="s">
        <v>376</v>
      </c>
      <c r="B595" s="20" t="s">
        <v>703</v>
      </c>
      <c r="C595" s="11" t="s">
        <v>2</v>
      </c>
      <c r="D595" s="21">
        <f>D596</f>
        <v>350000</v>
      </c>
      <c r="E595" s="21">
        <f t="shared" si="9"/>
        <v>-63150</v>
      </c>
      <c r="F595" s="21">
        <f>F596</f>
        <v>286850</v>
      </c>
      <c r="G595" s="5">
        <v>0</v>
      </c>
      <c r="H595" s="5">
        <v>0</v>
      </c>
      <c r="I595" s="5">
        <v>0</v>
      </c>
      <c r="J595" s="5">
        <v>0</v>
      </c>
      <c r="K595" s="5">
        <v>0</v>
      </c>
      <c r="L595" s="5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6">
        <v>0.31441200000000002</v>
      </c>
      <c r="W595" s="5">
        <v>0</v>
      </c>
      <c r="X595" s="6">
        <v>0</v>
      </c>
      <c r="Y595" s="5">
        <v>0</v>
      </c>
      <c r="Z595" s="2"/>
    </row>
    <row r="596" spans="1:26" ht="30" customHeight="1" outlineLevel="5">
      <c r="A596" s="13" t="s">
        <v>59</v>
      </c>
      <c r="B596" s="20" t="s">
        <v>703</v>
      </c>
      <c r="C596" s="11" t="s">
        <v>3</v>
      </c>
      <c r="D596" s="21">
        <f>D597</f>
        <v>350000</v>
      </c>
      <c r="E596" s="21">
        <f t="shared" si="9"/>
        <v>-63150</v>
      </c>
      <c r="F596" s="21">
        <f>F597</f>
        <v>286850</v>
      </c>
      <c r="G596" s="5">
        <v>0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6">
        <v>0.31441200000000002</v>
      </c>
      <c r="W596" s="5">
        <v>0</v>
      </c>
      <c r="X596" s="6">
        <v>0</v>
      </c>
      <c r="Y596" s="5">
        <v>0</v>
      </c>
      <c r="Z596" s="2"/>
    </row>
    <row r="597" spans="1:26" ht="30" outlineLevel="6">
      <c r="A597" s="13" t="s">
        <v>60</v>
      </c>
      <c r="B597" s="20" t="s">
        <v>703</v>
      </c>
      <c r="C597" s="11" t="s">
        <v>4</v>
      </c>
      <c r="D597" s="21">
        <v>350000</v>
      </c>
      <c r="E597" s="21">
        <f t="shared" si="9"/>
        <v>-63150</v>
      </c>
      <c r="F597" s="21">
        <v>286850</v>
      </c>
      <c r="G597" s="5">
        <v>0</v>
      </c>
      <c r="H597" s="5">
        <v>0</v>
      </c>
      <c r="I597" s="5">
        <v>0</v>
      </c>
      <c r="J597" s="5">
        <v>0</v>
      </c>
      <c r="K597" s="5">
        <v>0</v>
      </c>
      <c r="L597" s="5">
        <v>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6">
        <v>0.31441200000000002</v>
      </c>
      <c r="W597" s="5">
        <v>0</v>
      </c>
      <c r="X597" s="6">
        <v>0</v>
      </c>
      <c r="Y597" s="5">
        <v>0</v>
      </c>
      <c r="Z597" s="2"/>
    </row>
    <row r="598" spans="1:26" ht="30" hidden="1" outlineLevel="3">
      <c r="A598" s="13" t="s">
        <v>377</v>
      </c>
      <c r="B598" s="20" t="s">
        <v>704</v>
      </c>
      <c r="C598" s="11" t="s">
        <v>2</v>
      </c>
      <c r="D598" s="21">
        <f>D599</f>
        <v>477668.05</v>
      </c>
      <c r="E598" s="21">
        <f t="shared" si="9"/>
        <v>-477668.05</v>
      </c>
      <c r="F598" s="21">
        <f>F599</f>
        <v>0</v>
      </c>
      <c r="G598" s="5">
        <v>0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6">
        <v>0</v>
      </c>
      <c r="W598" s="5">
        <v>0</v>
      </c>
      <c r="X598" s="6">
        <v>0</v>
      </c>
      <c r="Y598" s="5">
        <v>0</v>
      </c>
      <c r="Z598" s="2"/>
    </row>
    <row r="599" spans="1:26" ht="18.75" hidden="1" customHeight="1" outlineLevel="4">
      <c r="A599" s="13" t="s">
        <v>378</v>
      </c>
      <c r="B599" s="20" t="s">
        <v>705</v>
      </c>
      <c r="C599" s="11" t="s">
        <v>2</v>
      </c>
      <c r="D599" s="21">
        <f>D600</f>
        <v>477668.05</v>
      </c>
      <c r="E599" s="21">
        <f t="shared" si="9"/>
        <v>-477668.05</v>
      </c>
      <c r="F599" s="21">
        <f>F600</f>
        <v>0</v>
      </c>
      <c r="G599" s="5">
        <v>0</v>
      </c>
      <c r="H599" s="5">
        <v>0</v>
      </c>
      <c r="I599" s="5">
        <v>0</v>
      </c>
      <c r="J599" s="5">
        <v>0</v>
      </c>
      <c r="K599" s="5">
        <v>0</v>
      </c>
      <c r="L599" s="5">
        <v>0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6">
        <v>0</v>
      </c>
      <c r="W599" s="5">
        <v>0</v>
      </c>
      <c r="X599" s="6">
        <v>0</v>
      </c>
      <c r="Y599" s="5">
        <v>0</v>
      </c>
      <c r="Z599" s="2"/>
    </row>
    <row r="600" spans="1:26" ht="33" hidden="1" customHeight="1" outlineLevel="5">
      <c r="A600" s="13" t="s">
        <v>58</v>
      </c>
      <c r="B600" s="20" t="s">
        <v>705</v>
      </c>
      <c r="C600" s="11" t="s">
        <v>3</v>
      </c>
      <c r="D600" s="21">
        <f>D601</f>
        <v>477668.05</v>
      </c>
      <c r="E600" s="21">
        <f t="shared" si="9"/>
        <v>-477668.05</v>
      </c>
      <c r="F600" s="21">
        <f>F601</f>
        <v>0</v>
      </c>
      <c r="G600" s="5">
        <v>0</v>
      </c>
      <c r="H600" s="5">
        <v>0</v>
      </c>
      <c r="I600" s="5">
        <v>0</v>
      </c>
      <c r="J600" s="5">
        <v>0</v>
      </c>
      <c r="K600" s="5">
        <v>0</v>
      </c>
      <c r="L600" s="5">
        <v>0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6">
        <v>0</v>
      </c>
      <c r="W600" s="5">
        <v>0</v>
      </c>
      <c r="X600" s="6">
        <v>0</v>
      </c>
      <c r="Y600" s="5">
        <v>0</v>
      </c>
      <c r="Z600" s="2"/>
    </row>
    <row r="601" spans="1:26" ht="32.25" hidden="1" customHeight="1" outlineLevel="6">
      <c r="A601" s="13" t="s">
        <v>60</v>
      </c>
      <c r="B601" s="20" t="s">
        <v>705</v>
      </c>
      <c r="C601" s="11" t="s">
        <v>4</v>
      </c>
      <c r="D601" s="21">
        <v>477668.05</v>
      </c>
      <c r="E601" s="21">
        <f t="shared" si="9"/>
        <v>-477668.05</v>
      </c>
      <c r="F601" s="21">
        <v>0</v>
      </c>
      <c r="G601" s="5">
        <v>0</v>
      </c>
      <c r="H601" s="5">
        <v>0</v>
      </c>
      <c r="I601" s="5">
        <v>0</v>
      </c>
      <c r="J601" s="5">
        <v>0</v>
      </c>
      <c r="K601" s="5">
        <v>0</v>
      </c>
      <c r="L601" s="5">
        <v>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6">
        <v>0</v>
      </c>
      <c r="W601" s="5">
        <v>0</v>
      </c>
      <c r="X601" s="6">
        <v>0</v>
      </c>
      <c r="Y601" s="5">
        <v>0</v>
      </c>
      <c r="Z601" s="2"/>
    </row>
    <row r="602" spans="1:26" ht="30" outlineLevel="3" collapsed="1">
      <c r="A602" s="13" t="s">
        <v>379</v>
      </c>
      <c r="B602" s="20" t="s">
        <v>706</v>
      </c>
      <c r="C602" s="11" t="s">
        <v>2</v>
      </c>
      <c r="D602" s="21">
        <f>D603</f>
        <v>100000</v>
      </c>
      <c r="E602" s="21">
        <f t="shared" si="9"/>
        <v>0</v>
      </c>
      <c r="F602" s="21">
        <f>F603</f>
        <v>100000</v>
      </c>
      <c r="G602" s="5">
        <v>0</v>
      </c>
      <c r="H602" s="5">
        <v>0</v>
      </c>
      <c r="I602" s="5">
        <v>0</v>
      </c>
      <c r="J602" s="5">
        <v>0</v>
      </c>
      <c r="K602" s="5">
        <v>0</v>
      </c>
      <c r="L602" s="5">
        <v>0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6">
        <v>0</v>
      </c>
      <c r="W602" s="5">
        <v>0</v>
      </c>
      <c r="X602" s="6">
        <v>0</v>
      </c>
      <c r="Y602" s="5">
        <v>0</v>
      </c>
      <c r="Z602" s="2"/>
    </row>
    <row r="603" spans="1:26" outlineLevel="4">
      <c r="A603" s="13" t="s">
        <v>380</v>
      </c>
      <c r="B603" s="20" t="s">
        <v>707</v>
      </c>
      <c r="C603" s="11" t="s">
        <v>2</v>
      </c>
      <c r="D603" s="21">
        <f>D604</f>
        <v>100000</v>
      </c>
      <c r="E603" s="21">
        <f t="shared" si="9"/>
        <v>0</v>
      </c>
      <c r="F603" s="21">
        <f>F604</f>
        <v>100000</v>
      </c>
      <c r="G603" s="5">
        <v>0</v>
      </c>
      <c r="H603" s="5">
        <v>0</v>
      </c>
      <c r="I603" s="5">
        <v>0</v>
      </c>
      <c r="J603" s="5">
        <v>0</v>
      </c>
      <c r="K603" s="5">
        <v>0</v>
      </c>
      <c r="L603" s="5">
        <v>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6">
        <v>0</v>
      </c>
      <c r="W603" s="5">
        <v>0</v>
      </c>
      <c r="X603" s="6">
        <v>0</v>
      </c>
      <c r="Y603" s="5">
        <v>0</v>
      </c>
      <c r="Z603" s="2"/>
    </row>
    <row r="604" spans="1:26" ht="35.25" customHeight="1" outlineLevel="5">
      <c r="A604" s="13" t="s">
        <v>59</v>
      </c>
      <c r="B604" s="20" t="s">
        <v>707</v>
      </c>
      <c r="C604" s="11" t="s">
        <v>3</v>
      </c>
      <c r="D604" s="21">
        <f>D605</f>
        <v>100000</v>
      </c>
      <c r="E604" s="21">
        <f t="shared" si="9"/>
        <v>0</v>
      </c>
      <c r="F604" s="21">
        <f>F605</f>
        <v>100000</v>
      </c>
      <c r="G604" s="5">
        <v>0</v>
      </c>
      <c r="H604" s="5">
        <v>0</v>
      </c>
      <c r="I604" s="5">
        <v>0</v>
      </c>
      <c r="J604" s="5">
        <v>0</v>
      </c>
      <c r="K604" s="5">
        <v>0</v>
      </c>
      <c r="L604" s="5">
        <v>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6">
        <v>0</v>
      </c>
      <c r="W604" s="5">
        <v>0</v>
      </c>
      <c r="X604" s="6">
        <v>0</v>
      </c>
      <c r="Y604" s="5">
        <v>0</v>
      </c>
      <c r="Z604" s="2"/>
    </row>
    <row r="605" spans="1:26" ht="33.75" customHeight="1" outlineLevel="6">
      <c r="A605" s="13" t="s">
        <v>90</v>
      </c>
      <c r="B605" s="20" t="s">
        <v>707</v>
      </c>
      <c r="C605" s="11" t="s">
        <v>4</v>
      </c>
      <c r="D605" s="21">
        <v>100000</v>
      </c>
      <c r="E605" s="21">
        <f t="shared" si="9"/>
        <v>0</v>
      </c>
      <c r="F605" s="21">
        <v>100000</v>
      </c>
      <c r="G605" s="5">
        <v>0</v>
      </c>
      <c r="H605" s="5">
        <v>0</v>
      </c>
      <c r="I605" s="5">
        <v>0</v>
      </c>
      <c r="J605" s="5">
        <v>0</v>
      </c>
      <c r="K605" s="5">
        <v>0</v>
      </c>
      <c r="L605" s="5">
        <v>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6">
        <v>0</v>
      </c>
      <c r="W605" s="5">
        <v>0</v>
      </c>
      <c r="X605" s="6">
        <v>0</v>
      </c>
      <c r="Y605" s="5">
        <v>0</v>
      </c>
      <c r="Z605" s="2"/>
    </row>
    <row r="606" spans="1:26" ht="30" outlineLevel="3">
      <c r="A606" s="13" t="s">
        <v>381</v>
      </c>
      <c r="B606" s="20" t="s">
        <v>708</v>
      </c>
      <c r="C606" s="11" t="s">
        <v>2</v>
      </c>
      <c r="D606" s="21">
        <f>D607+D610+D613+D616</f>
        <v>51351724.939999998</v>
      </c>
      <c r="E606" s="21">
        <f t="shared" si="9"/>
        <v>-3113135.1400000006</v>
      </c>
      <c r="F606" s="21">
        <f>F607+F610+F613+F616</f>
        <v>48238589.799999997</v>
      </c>
      <c r="G606" s="5">
        <v>0</v>
      </c>
      <c r="H606" s="5">
        <v>0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6">
        <v>0.57674857593912865</v>
      </c>
      <c r="W606" s="5">
        <v>0</v>
      </c>
      <c r="X606" s="6">
        <v>0</v>
      </c>
      <c r="Y606" s="5">
        <v>0</v>
      </c>
      <c r="Z606" s="2"/>
    </row>
    <row r="607" spans="1:26" outlineLevel="4">
      <c r="A607" s="13" t="s">
        <v>382</v>
      </c>
      <c r="B607" s="20" t="s">
        <v>709</v>
      </c>
      <c r="C607" s="11" t="s">
        <v>2</v>
      </c>
      <c r="D607" s="21">
        <f>D608</f>
        <v>3166180.51</v>
      </c>
      <c r="E607" s="21">
        <f t="shared" si="9"/>
        <v>-821.38999999966472</v>
      </c>
      <c r="F607" s="21">
        <f>F608</f>
        <v>3165359.12</v>
      </c>
      <c r="G607" s="5">
        <v>0</v>
      </c>
      <c r="H607" s="5">
        <v>0</v>
      </c>
      <c r="I607" s="5">
        <v>0</v>
      </c>
      <c r="J607" s="5">
        <v>0</v>
      </c>
      <c r="K607" s="5">
        <v>0</v>
      </c>
      <c r="L607" s="5">
        <v>0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6">
        <v>6.1448034748972667E-2</v>
      </c>
      <c r="W607" s="5">
        <v>0</v>
      </c>
      <c r="X607" s="6">
        <v>0</v>
      </c>
      <c r="Y607" s="5">
        <v>0</v>
      </c>
      <c r="Z607" s="2"/>
    </row>
    <row r="608" spans="1:26" ht="30" outlineLevel="5">
      <c r="A608" s="13" t="s">
        <v>59</v>
      </c>
      <c r="B608" s="20" t="s">
        <v>709</v>
      </c>
      <c r="C608" s="11" t="s">
        <v>3</v>
      </c>
      <c r="D608" s="21">
        <f>D609</f>
        <v>3166180.51</v>
      </c>
      <c r="E608" s="21">
        <f t="shared" si="9"/>
        <v>-821.38999999966472</v>
      </c>
      <c r="F608" s="21">
        <f>F609</f>
        <v>3165359.12</v>
      </c>
      <c r="G608" s="5">
        <v>0</v>
      </c>
      <c r="H608" s="5">
        <v>0</v>
      </c>
      <c r="I608" s="5">
        <v>0</v>
      </c>
      <c r="J608" s="5">
        <v>0</v>
      </c>
      <c r="K608" s="5">
        <v>0</v>
      </c>
      <c r="L608" s="5">
        <v>0</v>
      </c>
      <c r="M608" s="5"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6">
        <v>6.1448034748972667E-2</v>
      </c>
      <c r="W608" s="5">
        <v>0</v>
      </c>
      <c r="X608" s="6">
        <v>0</v>
      </c>
      <c r="Y608" s="5">
        <v>0</v>
      </c>
      <c r="Z608" s="2"/>
    </row>
    <row r="609" spans="1:26" ht="37.5" customHeight="1" outlineLevel="6">
      <c r="A609" s="13" t="s">
        <v>90</v>
      </c>
      <c r="B609" s="20" t="s">
        <v>709</v>
      </c>
      <c r="C609" s="11" t="s">
        <v>4</v>
      </c>
      <c r="D609" s="21">
        <v>3166180.51</v>
      </c>
      <c r="E609" s="21">
        <f t="shared" si="9"/>
        <v>-821.38999999966472</v>
      </c>
      <c r="F609" s="21">
        <v>3165359.12</v>
      </c>
      <c r="G609" s="5">
        <v>0</v>
      </c>
      <c r="H609" s="5">
        <v>0</v>
      </c>
      <c r="I609" s="5">
        <v>0</v>
      </c>
      <c r="J609" s="5">
        <v>0</v>
      </c>
      <c r="K609" s="5">
        <v>0</v>
      </c>
      <c r="L609" s="5">
        <v>0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6">
        <v>6.1448034748972667E-2</v>
      </c>
      <c r="W609" s="5">
        <v>0</v>
      </c>
      <c r="X609" s="6">
        <v>0</v>
      </c>
      <c r="Y609" s="5">
        <v>0</v>
      </c>
      <c r="Z609" s="2"/>
    </row>
    <row r="610" spans="1:26" outlineLevel="4">
      <c r="A610" s="13" t="s">
        <v>383</v>
      </c>
      <c r="B610" s="20" t="s">
        <v>710</v>
      </c>
      <c r="C610" s="11" t="s">
        <v>2</v>
      </c>
      <c r="D610" s="21">
        <f>D611</f>
        <v>10702849.43</v>
      </c>
      <c r="E610" s="21">
        <f t="shared" si="9"/>
        <v>865963.29000000097</v>
      </c>
      <c r="F610" s="21">
        <f>F611</f>
        <v>11568812.720000001</v>
      </c>
      <c r="G610" s="5">
        <v>0</v>
      </c>
      <c r="H610" s="5">
        <v>0</v>
      </c>
      <c r="I610" s="5">
        <v>0</v>
      </c>
      <c r="J610" s="5">
        <v>0</v>
      </c>
      <c r="K610" s="5">
        <v>0</v>
      </c>
      <c r="L610" s="5">
        <v>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6">
        <v>0.60295250462940908</v>
      </c>
      <c r="W610" s="5">
        <v>0</v>
      </c>
      <c r="X610" s="6">
        <v>0</v>
      </c>
      <c r="Y610" s="5">
        <v>0</v>
      </c>
      <c r="Z610" s="2"/>
    </row>
    <row r="611" spans="1:26" ht="35.25" customHeight="1" outlineLevel="5">
      <c r="A611" s="13" t="s">
        <v>59</v>
      </c>
      <c r="B611" s="20" t="s">
        <v>710</v>
      </c>
      <c r="C611" s="11" t="s">
        <v>3</v>
      </c>
      <c r="D611" s="21">
        <f>D612</f>
        <v>10702849.43</v>
      </c>
      <c r="E611" s="21">
        <f t="shared" si="9"/>
        <v>865963.29000000097</v>
      </c>
      <c r="F611" s="21">
        <f>F612</f>
        <v>11568812.720000001</v>
      </c>
      <c r="G611" s="5">
        <v>0</v>
      </c>
      <c r="H611" s="5">
        <v>0</v>
      </c>
      <c r="I611" s="5">
        <v>0</v>
      </c>
      <c r="J611" s="5">
        <v>0</v>
      </c>
      <c r="K611" s="5">
        <v>0</v>
      </c>
      <c r="L611" s="5">
        <v>0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6">
        <v>0.60295250462940908</v>
      </c>
      <c r="W611" s="5">
        <v>0</v>
      </c>
      <c r="X611" s="6">
        <v>0</v>
      </c>
      <c r="Y611" s="5">
        <v>0</v>
      </c>
      <c r="Z611" s="2"/>
    </row>
    <row r="612" spans="1:26" ht="30" outlineLevel="6">
      <c r="A612" s="13" t="s">
        <v>60</v>
      </c>
      <c r="B612" s="20" t="s">
        <v>710</v>
      </c>
      <c r="C612" s="11" t="s">
        <v>4</v>
      </c>
      <c r="D612" s="25">
        <v>10702849.43</v>
      </c>
      <c r="E612" s="25">
        <f t="shared" si="9"/>
        <v>865963.29000000097</v>
      </c>
      <c r="F612" s="25">
        <v>11568812.720000001</v>
      </c>
      <c r="G612" s="5">
        <v>0</v>
      </c>
      <c r="H612" s="5">
        <v>0</v>
      </c>
      <c r="I612" s="5">
        <v>0</v>
      </c>
      <c r="J612" s="5">
        <v>0</v>
      </c>
      <c r="K612" s="5">
        <v>0</v>
      </c>
      <c r="L612" s="5">
        <v>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6">
        <v>0.60295250462940908</v>
      </c>
      <c r="W612" s="5">
        <v>0</v>
      </c>
      <c r="X612" s="6">
        <v>0</v>
      </c>
      <c r="Y612" s="5">
        <v>0</v>
      </c>
      <c r="Z612" s="2"/>
    </row>
    <row r="613" spans="1:26" ht="30" outlineLevel="4">
      <c r="A613" s="13" t="s">
        <v>384</v>
      </c>
      <c r="B613" s="20" t="s">
        <v>711</v>
      </c>
      <c r="C613" s="11" t="s">
        <v>2</v>
      </c>
      <c r="D613" s="21">
        <f>D614</f>
        <v>14232100</v>
      </c>
      <c r="E613" s="21">
        <f t="shared" si="9"/>
        <v>-3961292</v>
      </c>
      <c r="F613" s="21">
        <f>F614</f>
        <v>10270808</v>
      </c>
      <c r="G613" s="5">
        <v>0</v>
      </c>
      <c r="H613" s="5">
        <v>0</v>
      </c>
      <c r="I613" s="5">
        <v>0</v>
      </c>
      <c r="J613" s="5">
        <v>0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6">
        <v>0.37537619184800558</v>
      </c>
      <c r="W613" s="5">
        <v>0</v>
      </c>
      <c r="X613" s="6">
        <v>0</v>
      </c>
      <c r="Y613" s="5">
        <v>0</v>
      </c>
      <c r="Z613" s="2"/>
    </row>
    <row r="614" spans="1:26" ht="36" customHeight="1" outlineLevel="5">
      <c r="A614" s="13" t="s">
        <v>59</v>
      </c>
      <c r="B614" s="20" t="s">
        <v>711</v>
      </c>
      <c r="C614" s="11" t="s">
        <v>3</v>
      </c>
      <c r="D614" s="21">
        <f>D615</f>
        <v>14232100</v>
      </c>
      <c r="E614" s="21">
        <f t="shared" si="9"/>
        <v>-3961292</v>
      </c>
      <c r="F614" s="21">
        <f>F615</f>
        <v>10270808</v>
      </c>
      <c r="G614" s="5">
        <v>0</v>
      </c>
      <c r="H614" s="5">
        <v>0</v>
      </c>
      <c r="I614" s="5">
        <v>0</v>
      </c>
      <c r="J614" s="5">
        <v>0</v>
      </c>
      <c r="K614" s="5">
        <v>0</v>
      </c>
      <c r="L614" s="5">
        <v>0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6">
        <v>0.37537619184800558</v>
      </c>
      <c r="W614" s="5">
        <v>0</v>
      </c>
      <c r="X614" s="6">
        <v>0</v>
      </c>
      <c r="Y614" s="5">
        <v>0</v>
      </c>
      <c r="Z614" s="2"/>
    </row>
    <row r="615" spans="1:26" ht="36.75" customHeight="1" outlineLevel="6">
      <c r="A615" s="13" t="s">
        <v>60</v>
      </c>
      <c r="B615" s="20" t="s">
        <v>711</v>
      </c>
      <c r="C615" s="11" t="s">
        <v>4</v>
      </c>
      <c r="D615" s="25">
        <v>14232100</v>
      </c>
      <c r="E615" s="25">
        <f t="shared" si="9"/>
        <v>-3961292</v>
      </c>
      <c r="F615" s="25">
        <v>10270808</v>
      </c>
      <c r="G615" s="5">
        <v>0</v>
      </c>
      <c r="H615" s="5">
        <v>0</v>
      </c>
      <c r="I615" s="5">
        <v>0</v>
      </c>
      <c r="J615" s="5">
        <v>0</v>
      </c>
      <c r="K615" s="5">
        <v>0</v>
      </c>
      <c r="L615" s="5">
        <v>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6">
        <v>0.37537619184800558</v>
      </c>
      <c r="W615" s="5">
        <v>0</v>
      </c>
      <c r="X615" s="6">
        <v>0</v>
      </c>
      <c r="Y615" s="5">
        <v>0</v>
      </c>
      <c r="Z615" s="2"/>
    </row>
    <row r="616" spans="1:26" ht="30" outlineLevel="4">
      <c r="A616" s="13" t="s">
        <v>385</v>
      </c>
      <c r="B616" s="20" t="s">
        <v>712</v>
      </c>
      <c r="C616" s="11" t="s">
        <v>2</v>
      </c>
      <c r="D616" s="21">
        <f>D617</f>
        <v>23250595</v>
      </c>
      <c r="E616" s="21">
        <f t="shared" si="9"/>
        <v>-16985.039999999106</v>
      </c>
      <c r="F616" s="21">
        <f>F617</f>
        <v>23233609.960000001</v>
      </c>
      <c r="G616" s="5">
        <v>0</v>
      </c>
      <c r="H616" s="5">
        <v>0</v>
      </c>
      <c r="I616" s="5">
        <v>0</v>
      </c>
      <c r="J616" s="5">
        <v>0</v>
      </c>
      <c r="K616" s="5">
        <v>0</v>
      </c>
      <c r="L616" s="5">
        <v>0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6">
        <v>0.75932025266450165</v>
      </c>
      <c r="W616" s="5">
        <v>0</v>
      </c>
      <c r="X616" s="6">
        <v>0</v>
      </c>
      <c r="Y616" s="5">
        <v>0</v>
      </c>
      <c r="Z616" s="2"/>
    </row>
    <row r="617" spans="1:26" ht="33" customHeight="1" outlineLevel="5">
      <c r="A617" s="13" t="s">
        <v>59</v>
      </c>
      <c r="B617" s="20" t="s">
        <v>712</v>
      </c>
      <c r="C617" s="11" t="s">
        <v>3</v>
      </c>
      <c r="D617" s="21">
        <f>D618</f>
        <v>23250595</v>
      </c>
      <c r="E617" s="21">
        <f t="shared" si="9"/>
        <v>-16985.039999999106</v>
      </c>
      <c r="F617" s="21">
        <f>F618</f>
        <v>23233609.960000001</v>
      </c>
      <c r="G617" s="5">
        <v>0</v>
      </c>
      <c r="H617" s="5">
        <v>0</v>
      </c>
      <c r="I617" s="5">
        <v>0</v>
      </c>
      <c r="J617" s="5">
        <v>0</v>
      </c>
      <c r="K617" s="5">
        <v>0</v>
      </c>
      <c r="L617" s="5">
        <v>0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6">
        <v>0.75932025266450165</v>
      </c>
      <c r="W617" s="5">
        <v>0</v>
      </c>
      <c r="X617" s="6">
        <v>0</v>
      </c>
      <c r="Y617" s="5">
        <v>0</v>
      </c>
      <c r="Z617" s="2"/>
    </row>
    <row r="618" spans="1:26" ht="36" customHeight="1" outlineLevel="6">
      <c r="A618" s="13" t="s">
        <v>60</v>
      </c>
      <c r="B618" s="20" t="s">
        <v>712</v>
      </c>
      <c r="C618" s="11" t="s">
        <v>4</v>
      </c>
      <c r="D618" s="21">
        <v>23250595</v>
      </c>
      <c r="E618" s="21">
        <f t="shared" si="9"/>
        <v>-16985.039999999106</v>
      </c>
      <c r="F618" s="21">
        <v>23233609.960000001</v>
      </c>
      <c r="G618" s="5">
        <v>0</v>
      </c>
      <c r="H618" s="5">
        <v>0</v>
      </c>
      <c r="I618" s="5">
        <v>0</v>
      </c>
      <c r="J618" s="5">
        <v>0</v>
      </c>
      <c r="K618" s="5">
        <v>0</v>
      </c>
      <c r="L618" s="5">
        <v>0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6">
        <v>0.75932025266450165</v>
      </c>
      <c r="W618" s="5">
        <v>0</v>
      </c>
      <c r="X618" s="6">
        <v>0</v>
      </c>
      <c r="Y618" s="5">
        <v>0</v>
      </c>
      <c r="Z618" s="2"/>
    </row>
    <row r="619" spans="1:26" ht="285" hidden="1" outlineLevel="2">
      <c r="A619" s="13" t="s">
        <v>386</v>
      </c>
      <c r="B619" s="20" t="s">
        <v>31</v>
      </c>
      <c r="C619" s="11" t="s">
        <v>2</v>
      </c>
      <c r="D619" s="21">
        <v>17701320</v>
      </c>
      <c r="E619" s="21">
        <f t="shared" si="9"/>
        <v>0</v>
      </c>
      <c r="F619" s="21">
        <v>17701320</v>
      </c>
      <c r="G619" s="5">
        <v>0</v>
      </c>
      <c r="H619" s="5">
        <v>0</v>
      </c>
      <c r="I619" s="5">
        <v>0</v>
      </c>
      <c r="J619" s="5">
        <v>0</v>
      </c>
      <c r="K619" s="5">
        <v>0</v>
      </c>
      <c r="L619" s="5">
        <v>0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6">
        <v>0.64151753315571947</v>
      </c>
      <c r="W619" s="5">
        <v>0</v>
      </c>
      <c r="X619" s="6">
        <v>0</v>
      </c>
      <c r="Y619" s="5">
        <v>0</v>
      </c>
      <c r="Z619" s="2"/>
    </row>
    <row r="620" spans="1:26" ht="61.5" customHeight="1" outlineLevel="3">
      <c r="A620" s="13" t="s">
        <v>387</v>
      </c>
      <c r="B620" s="20" t="s">
        <v>713</v>
      </c>
      <c r="C620" s="11" t="s">
        <v>2</v>
      </c>
      <c r="D620" s="21">
        <f>D621</f>
        <v>17264520</v>
      </c>
      <c r="E620" s="21">
        <f t="shared" si="9"/>
        <v>264063</v>
      </c>
      <c r="F620" s="21">
        <f>F621</f>
        <v>17528583</v>
      </c>
      <c r="G620" s="5">
        <v>0</v>
      </c>
      <c r="H620" s="5">
        <v>0</v>
      </c>
      <c r="I620" s="5">
        <v>0</v>
      </c>
      <c r="J620" s="5">
        <v>0</v>
      </c>
      <c r="K620" s="5">
        <v>0</v>
      </c>
      <c r="L620" s="5">
        <v>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6">
        <v>0.63811835718571963</v>
      </c>
      <c r="W620" s="5">
        <v>0</v>
      </c>
      <c r="X620" s="6">
        <v>0</v>
      </c>
      <c r="Y620" s="5">
        <v>0</v>
      </c>
      <c r="Z620" s="2"/>
    </row>
    <row r="621" spans="1:26" ht="47.25" customHeight="1" outlineLevel="4">
      <c r="A621" s="13" t="s">
        <v>388</v>
      </c>
      <c r="B621" s="20" t="s">
        <v>714</v>
      </c>
      <c r="C621" s="11" t="s">
        <v>2</v>
      </c>
      <c r="D621" s="21">
        <f>D622</f>
        <v>17264520</v>
      </c>
      <c r="E621" s="21">
        <f t="shared" si="9"/>
        <v>264063</v>
      </c>
      <c r="F621" s="21">
        <f>F622</f>
        <v>17528583</v>
      </c>
      <c r="G621" s="5">
        <v>0</v>
      </c>
      <c r="H621" s="5">
        <v>0</v>
      </c>
      <c r="I621" s="5">
        <v>0</v>
      </c>
      <c r="J621" s="5">
        <v>0</v>
      </c>
      <c r="K621" s="5">
        <v>0</v>
      </c>
      <c r="L621" s="5">
        <v>0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6">
        <v>0.63811835718571963</v>
      </c>
      <c r="W621" s="5">
        <v>0</v>
      </c>
      <c r="X621" s="6">
        <v>0</v>
      </c>
      <c r="Y621" s="5">
        <v>0</v>
      </c>
      <c r="Z621" s="2"/>
    </row>
    <row r="622" spans="1:26" ht="60" customHeight="1" outlineLevel="5">
      <c r="A622" s="13" t="s">
        <v>110</v>
      </c>
      <c r="B622" s="20" t="s">
        <v>714</v>
      </c>
      <c r="C622" s="11" t="s">
        <v>15</v>
      </c>
      <c r="D622" s="21">
        <f>D623</f>
        <v>17264520</v>
      </c>
      <c r="E622" s="21">
        <f t="shared" si="9"/>
        <v>264063</v>
      </c>
      <c r="F622" s="21">
        <f>F623</f>
        <v>17528583</v>
      </c>
      <c r="G622" s="5">
        <v>0</v>
      </c>
      <c r="H622" s="5">
        <v>0</v>
      </c>
      <c r="I622" s="5">
        <v>0</v>
      </c>
      <c r="J622" s="5">
        <v>0</v>
      </c>
      <c r="K622" s="5">
        <v>0</v>
      </c>
      <c r="L622" s="5">
        <v>0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6">
        <v>0.63811835718571963</v>
      </c>
      <c r="W622" s="5">
        <v>0</v>
      </c>
      <c r="X622" s="6">
        <v>0</v>
      </c>
      <c r="Y622" s="5">
        <v>0</v>
      </c>
      <c r="Z622" s="2"/>
    </row>
    <row r="623" spans="1:26" outlineLevel="6">
      <c r="A623" s="13" t="s">
        <v>167</v>
      </c>
      <c r="B623" s="20" t="s">
        <v>714</v>
      </c>
      <c r="C623" s="11" t="s">
        <v>17</v>
      </c>
      <c r="D623" s="21">
        <v>17264520</v>
      </c>
      <c r="E623" s="21">
        <f t="shared" si="9"/>
        <v>264063</v>
      </c>
      <c r="F623" s="21">
        <v>17528583</v>
      </c>
      <c r="G623" s="5">
        <v>0</v>
      </c>
      <c r="H623" s="5">
        <v>0</v>
      </c>
      <c r="I623" s="5">
        <v>0</v>
      </c>
      <c r="J623" s="5">
        <v>0</v>
      </c>
      <c r="K623" s="5">
        <v>0</v>
      </c>
      <c r="L623" s="5">
        <v>0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6">
        <v>0.63811835718571963</v>
      </c>
      <c r="W623" s="5">
        <v>0</v>
      </c>
      <c r="X623" s="6">
        <v>0</v>
      </c>
      <c r="Y623" s="5">
        <v>0</v>
      </c>
      <c r="Z623" s="2"/>
    </row>
    <row r="624" spans="1:26" ht="267.75" customHeight="1" outlineLevel="3">
      <c r="A624" s="13" t="s">
        <v>389</v>
      </c>
      <c r="B624" s="20" t="s">
        <v>715</v>
      </c>
      <c r="C624" s="11" t="s">
        <v>2</v>
      </c>
      <c r="D624" s="21">
        <f>D625</f>
        <v>27300</v>
      </c>
      <c r="E624" s="21">
        <f t="shared" si="9"/>
        <v>0</v>
      </c>
      <c r="F624" s="21">
        <f>F625</f>
        <v>27300</v>
      </c>
      <c r="G624" s="5">
        <v>0</v>
      </c>
      <c r="H624" s="5">
        <v>0</v>
      </c>
      <c r="I624" s="5">
        <v>0</v>
      </c>
      <c r="J624" s="5">
        <v>0</v>
      </c>
      <c r="K624" s="5">
        <v>0</v>
      </c>
      <c r="L624" s="5">
        <v>0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6">
        <v>0.50549450549450547</v>
      </c>
      <c r="W624" s="5">
        <v>0</v>
      </c>
      <c r="X624" s="6">
        <v>0</v>
      </c>
      <c r="Y624" s="5">
        <v>0</v>
      </c>
      <c r="Z624" s="2"/>
    </row>
    <row r="625" spans="1:26" ht="396" customHeight="1" outlineLevel="4">
      <c r="A625" s="13" t="s">
        <v>390</v>
      </c>
      <c r="B625" s="20" t="s">
        <v>716</v>
      </c>
      <c r="C625" s="11" t="s">
        <v>2</v>
      </c>
      <c r="D625" s="21">
        <f>D626</f>
        <v>27300</v>
      </c>
      <c r="E625" s="21">
        <f t="shared" si="9"/>
        <v>0</v>
      </c>
      <c r="F625" s="21">
        <f>F626</f>
        <v>27300</v>
      </c>
      <c r="G625" s="5">
        <v>0</v>
      </c>
      <c r="H625" s="5">
        <v>0</v>
      </c>
      <c r="I625" s="5">
        <v>0</v>
      </c>
      <c r="J625" s="5">
        <v>0</v>
      </c>
      <c r="K625" s="5">
        <v>0</v>
      </c>
      <c r="L625" s="5">
        <v>0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6">
        <v>0.50549450549450547</v>
      </c>
      <c r="W625" s="5">
        <v>0</v>
      </c>
      <c r="X625" s="6">
        <v>0</v>
      </c>
      <c r="Y625" s="5">
        <v>0</v>
      </c>
      <c r="Z625" s="2"/>
    </row>
    <row r="626" spans="1:26" ht="30" outlineLevel="5">
      <c r="A626" s="13" t="s">
        <v>58</v>
      </c>
      <c r="B626" s="20" t="s">
        <v>716</v>
      </c>
      <c r="C626" s="11" t="s">
        <v>3</v>
      </c>
      <c r="D626" s="21">
        <f>D627</f>
        <v>27300</v>
      </c>
      <c r="E626" s="21">
        <f t="shared" si="9"/>
        <v>0</v>
      </c>
      <c r="F626" s="21">
        <f>F627</f>
        <v>27300</v>
      </c>
      <c r="G626" s="5">
        <v>0</v>
      </c>
      <c r="H626" s="5">
        <v>0</v>
      </c>
      <c r="I626" s="5">
        <v>0</v>
      </c>
      <c r="J626" s="5">
        <v>0</v>
      </c>
      <c r="K626" s="5">
        <v>0</v>
      </c>
      <c r="L626" s="5">
        <v>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6">
        <v>0.50549450549450547</v>
      </c>
      <c r="W626" s="5">
        <v>0</v>
      </c>
      <c r="X626" s="6">
        <v>0</v>
      </c>
      <c r="Y626" s="5">
        <v>0</v>
      </c>
      <c r="Z626" s="2"/>
    </row>
    <row r="627" spans="1:26" ht="30" outlineLevel="6">
      <c r="A627" s="13" t="s">
        <v>60</v>
      </c>
      <c r="B627" s="20" t="s">
        <v>716</v>
      </c>
      <c r="C627" s="11" t="s">
        <v>4</v>
      </c>
      <c r="D627" s="21">
        <v>27300</v>
      </c>
      <c r="E627" s="21">
        <f t="shared" si="9"/>
        <v>0</v>
      </c>
      <c r="F627" s="21">
        <v>27300</v>
      </c>
      <c r="G627" s="5">
        <v>0</v>
      </c>
      <c r="H627" s="5">
        <v>0</v>
      </c>
      <c r="I627" s="5">
        <v>0</v>
      </c>
      <c r="J627" s="5">
        <v>0</v>
      </c>
      <c r="K627" s="5">
        <v>0</v>
      </c>
      <c r="L627" s="5">
        <v>0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6">
        <v>0.50549450549450547</v>
      </c>
      <c r="W627" s="5">
        <v>0</v>
      </c>
      <c r="X627" s="6">
        <v>0</v>
      </c>
      <c r="Y627" s="5">
        <v>0</v>
      </c>
      <c r="Z627" s="2"/>
    </row>
    <row r="628" spans="1:26" ht="243.75" customHeight="1" outlineLevel="3">
      <c r="A628" s="13" t="s">
        <v>391</v>
      </c>
      <c r="B628" s="20" t="s">
        <v>717</v>
      </c>
      <c r="C628" s="11" t="s">
        <v>2</v>
      </c>
      <c r="D628" s="21">
        <f>D629</f>
        <v>409500</v>
      </c>
      <c r="E628" s="21">
        <f t="shared" si="9"/>
        <v>443371</v>
      </c>
      <c r="F628" s="21">
        <f>F629</f>
        <v>852871</v>
      </c>
      <c r="G628" s="5">
        <v>0</v>
      </c>
      <c r="H628" s="5">
        <v>0</v>
      </c>
      <c r="I628" s="5">
        <v>0</v>
      </c>
      <c r="J628" s="5">
        <v>0</v>
      </c>
      <c r="K628" s="5">
        <v>0</v>
      </c>
      <c r="L628" s="5">
        <v>0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6">
        <v>0.79389499389499385</v>
      </c>
      <c r="W628" s="5">
        <v>0</v>
      </c>
      <c r="X628" s="6">
        <v>0</v>
      </c>
      <c r="Y628" s="5">
        <v>0</v>
      </c>
      <c r="Z628" s="2"/>
    </row>
    <row r="629" spans="1:26" ht="270.75" customHeight="1" outlineLevel="4">
      <c r="A629" s="13" t="s">
        <v>392</v>
      </c>
      <c r="B629" s="20" t="s">
        <v>718</v>
      </c>
      <c r="C629" s="11" t="s">
        <v>2</v>
      </c>
      <c r="D629" s="21">
        <f>D630</f>
        <v>409500</v>
      </c>
      <c r="E629" s="21">
        <f t="shared" si="9"/>
        <v>443371</v>
      </c>
      <c r="F629" s="21">
        <f>F630</f>
        <v>852871</v>
      </c>
      <c r="G629" s="5">
        <v>0</v>
      </c>
      <c r="H629" s="5">
        <v>0</v>
      </c>
      <c r="I629" s="5">
        <v>0</v>
      </c>
      <c r="J629" s="5">
        <v>0</v>
      </c>
      <c r="K629" s="5">
        <v>0</v>
      </c>
      <c r="L629" s="5">
        <v>0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6">
        <v>0.79389499389499385</v>
      </c>
      <c r="W629" s="5">
        <v>0</v>
      </c>
      <c r="X629" s="6">
        <v>0</v>
      </c>
      <c r="Y629" s="5">
        <v>0</v>
      </c>
      <c r="Z629" s="2"/>
    </row>
    <row r="630" spans="1:26" ht="35.25" customHeight="1" outlineLevel="5">
      <c r="A630" s="13" t="s">
        <v>58</v>
      </c>
      <c r="B630" s="20" t="s">
        <v>718</v>
      </c>
      <c r="C630" s="11" t="s">
        <v>3</v>
      </c>
      <c r="D630" s="21">
        <f>D631</f>
        <v>409500</v>
      </c>
      <c r="E630" s="21">
        <f t="shared" si="9"/>
        <v>443371</v>
      </c>
      <c r="F630" s="21">
        <f>F631</f>
        <v>852871</v>
      </c>
      <c r="G630" s="5">
        <v>0</v>
      </c>
      <c r="H630" s="5">
        <v>0</v>
      </c>
      <c r="I630" s="5">
        <v>0</v>
      </c>
      <c r="J630" s="5">
        <v>0</v>
      </c>
      <c r="K630" s="5">
        <v>0</v>
      </c>
      <c r="L630" s="5">
        <v>0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6">
        <v>0.79389499389499385</v>
      </c>
      <c r="W630" s="5">
        <v>0</v>
      </c>
      <c r="X630" s="6">
        <v>0</v>
      </c>
      <c r="Y630" s="5">
        <v>0</v>
      </c>
      <c r="Z630" s="2"/>
    </row>
    <row r="631" spans="1:26" ht="33.75" customHeight="1" outlineLevel="6">
      <c r="A631" s="13" t="s">
        <v>90</v>
      </c>
      <c r="B631" s="20" t="s">
        <v>718</v>
      </c>
      <c r="C631" s="11" t="s">
        <v>4</v>
      </c>
      <c r="D631" s="21">
        <v>409500</v>
      </c>
      <c r="E631" s="21">
        <f t="shared" si="9"/>
        <v>443371</v>
      </c>
      <c r="F631" s="21">
        <v>852871</v>
      </c>
      <c r="G631" s="5">
        <v>0</v>
      </c>
      <c r="H631" s="5">
        <v>0</v>
      </c>
      <c r="I631" s="5">
        <v>0</v>
      </c>
      <c r="J631" s="5">
        <v>0</v>
      </c>
      <c r="K631" s="5">
        <v>0</v>
      </c>
      <c r="L631" s="5">
        <v>0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6">
        <v>0.79389499389499385</v>
      </c>
      <c r="W631" s="5">
        <v>0</v>
      </c>
      <c r="X631" s="6">
        <v>0</v>
      </c>
      <c r="Y631" s="5">
        <v>0</v>
      </c>
      <c r="Z631" s="2"/>
    </row>
    <row r="632" spans="1:26" ht="25.5" customHeight="1" outlineLevel="1">
      <c r="A632" s="13" t="s">
        <v>393</v>
      </c>
      <c r="B632" s="20" t="s">
        <v>719</v>
      </c>
      <c r="C632" s="11" t="s">
        <v>2</v>
      </c>
      <c r="D632" s="21">
        <f>D633</f>
        <v>52194663.620000005</v>
      </c>
      <c r="E632" s="21">
        <f t="shared" si="9"/>
        <v>-6143823.6000000015</v>
      </c>
      <c r="F632" s="21">
        <f>F633</f>
        <v>46050840.020000003</v>
      </c>
      <c r="G632" s="5">
        <v>0</v>
      </c>
      <c r="H632" s="5">
        <v>0</v>
      </c>
      <c r="I632" s="5">
        <v>0</v>
      </c>
      <c r="J632" s="5">
        <v>0</v>
      </c>
      <c r="K632" s="5">
        <v>0</v>
      </c>
      <c r="L632" s="5">
        <v>0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6">
        <v>0.48183425102592642</v>
      </c>
      <c r="W632" s="5">
        <v>0</v>
      </c>
      <c r="X632" s="6">
        <v>0</v>
      </c>
      <c r="Y632" s="5">
        <v>0</v>
      </c>
      <c r="Z632" s="2"/>
    </row>
    <row r="633" spans="1:26" ht="45" outlineLevel="3">
      <c r="A633" s="13" t="s">
        <v>394</v>
      </c>
      <c r="B633" s="20" t="s">
        <v>720</v>
      </c>
      <c r="C633" s="11" t="s">
        <v>2</v>
      </c>
      <c r="D633" s="21">
        <f>D634+D641</f>
        <v>52194663.620000005</v>
      </c>
      <c r="E633" s="21">
        <f t="shared" si="9"/>
        <v>-6143823.6000000015</v>
      </c>
      <c r="F633" s="21">
        <f>F634+F641</f>
        <v>46050840.020000003</v>
      </c>
      <c r="G633" s="5">
        <v>0</v>
      </c>
      <c r="H633" s="5">
        <v>0</v>
      </c>
      <c r="I633" s="5">
        <v>0</v>
      </c>
      <c r="J633" s="5">
        <v>0</v>
      </c>
      <c r="K633" s="5">
        <v>0</v>
      </c>
      <c r="L633" s="5">
        <v>0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6">
        <v>0.48183425102592642</v>
      </c>
      <c r="W633" s="5">
        <v>0</v>
      </c>
      <c r="X633" s="6">
        <v>0</v>
      </c>
      <c r="Y633" s="5">
        <v>0</v>
      </c>
      <c r="Z633" s="2"/>
    </row>
    <row r="634" spans="1:26" ht="30" outlineLevel="4">
      <c r="A634" s="13" t="s">
        <v>395</v>
      </c>
      <c r="B634" s="20" t="s">
        <v>721</v>
      </c>
      <c r="C634" s="11" t="s">
        <v>2</v>
      </c>
      <c r="D634" s="21">
        <f>D635+D637+D639</f>
        <v>49474663.620000005</v>
      </c>
      <c r="E634" s="21">
        <f t="shared" si="9"/>
        <v>-6429323.6000000015</v>
      </c>
      <c r="F634" s="21">
        <f>F635+F637+F639</f>
        <v>43045340.020000003</v>
      </c>
      <c r="G634" s="5">
        <v>0</v>
      </c>
      <c r="H634" s="5">
        <v>0</v>
      </c>
      <c r="I634" s="5">
        <v>0</v>
      </c>
      <c r="J634" s="5">
        <v>0</v>
      </c>
      <c r="K634" s="5">
        <v>0</v>
      </c>
      <c r="L634" s="5">
        <v>0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6">
        <v>0.49257014697161022</v>
      </c>
      <c r="W634" s="5">
        <v>0</v>
      </c>
      <c r="X634" s="6">
        <v>0</v>
      </c>
      <c r="Y634" s="5">
        <v>0</v>
      </c>
      <c r="Z634" s="2"/>
    </row>
    <row r="635" spans="1:26" ht="66" customHeight="1" outlineLevel="5">
      <c r="A635" s="13" t="s">
        <v>110</v>
      </c>
      <c r="B635" s="20" t="s">
        <v>721</v>
      </c>
      <c r="C635" s="11" t="s">
        <v>15</v>
      </c>
      <c r="D635" s="21">
        <f>D636</f>
        <v>44777567.420000002</v>
      </c>
      <c r="E635" s="21">
        <f t="shared" si="9"/>
        <v>-6722176.7199999988</v>
      </c>
      <c r="F635" s="21">
        <f>F636</f>
        <v>38055390.700000003</v>
      </c>
      <c r="G635" s="5">
        <v>0</v>
      </c>
      <c r="H635" s="5">
        <v>0</v>
      </c>
      <c r="I635" s="5">
        <v>0</v>
      </c>
      <c r="J635" s="5">
        <v>0</v>
      </c>
      <c r="K635" s="5">
        <v>0</v>
      </c>
      <c r="L635" s="5">
        <v>0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6">
        <v>0.48692927104623002</v>
      </c>
      <c r="W635" s="5">
        <v>0</v>
      </c>
      <c r="X635" s="6">
        <v>0</v>
      </c>
      <c r="Y635" s="5">
        <v>0</v>
      </c>
      <c r="Z635" s="2"/>
    </row>
    <row r="636" spans="1:26" ht="21.75" customHeight="1" outlineLevel="6">
      <c r="A636" s="13" t="s">
        <v>167</v>
      </c>
      <c r="B636" s="20" t="s">
        <v>721</v>
      </c>
      <c r="C636" s="11" t="s">
        <v>17</v>
      </c>
      <c r="D636" s="25">
        <v>44777567.420000002</v>
      </c>
      <c r="E636" s="25">
        <f t="shared" si="9"/>
        <v>-6722176.7199999988</v>
      </c>
      <c r="F636" s="25">
        <v>38055390.700000003</v>
      </c>
      <c r="G636" s="5">
        <v>0</v>
      </c>
      <c r="H636" s="5">
        <v>0</v>
      </c>
      <c r="I636" s="5">
        <v>0</v>
      </c>
      <c r="J636" s="5">
        <v>0</v>
      </c>
      <c r="K636" s="5">
        <v>0</v>
      </c>
      <c r="L636" s="5">
        <v>0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6">
        <v>0.48692927104623002</v>
      </c>
      <c r="W636" s="5">
        <v>0</v>
      </c>
      <c r="X636" s="6">
        <v>0</v>
      </c>
      <c r="Y636" s="5">
        <v>0</v>
      </c>
      <c r="Z636" s="2"/>
    </row>
    <row r="637" spans="1:26" ht="35.25" customHeight="1" outlineLevel="5">
      <c r="A637" s="13" t="s">
        <v>59</v>
      </c>
      <c r="B637" s="20" t="s">
        <v>721</v>
      </c>
      <c r="C637" s="11" t="s">
        <v>3</v>
      </c>
      <c r="D637" s="21">
        <f>D638</f>
        <v>4676096.2</v>
      </c>
      <c r="E637" s="21">
        <f t="shared" si="9"/>
        <v>313375.54000000004</v>
      </c>
      <c r="F637" s="21">
        <f>F638</f>
        <v>4989471.74</v>
      </c>
      <c r="G637" s="5">
        <v>0</v>
      </c>
      <c r="H637" s="5">
        <v>0</v>
      </c>
      <c r="I637" s="5">
        <v>0</v>
      </c>
      <c r="J637" s="5">
        <v>0</v>
      </c>
      <c r="K637" s="5">
        <v>0</v>
      </c>
      <c r="L637" s="5">
        <v>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6">
        <v>0.54881719926976691</v>
      </c>
      <c r="W637" s="5">
        <v>0</v>
      </c>
      <c r="X637" s="6">
        <v>0</v>
      </c>
      <c r="Y637" s="5">
        <v>0</v>
      </c>
      <c r="Z637" s="2"/>
    </row>
    <row r="638" spans="1:26" ht="36.75" customHeight="1" outlineLevel="6">
      <c r="A638" s="13" t="s">
        <v>90</v>
      </c>
      <c r="B638" s="20" t="s">
        <v>721</v>
      </c>
      <c r="C638" s="11" t="s">
        <v>4</v>
      </c>
      <c r="D638" s="21">
        <v>4676096.2</v>
      </c>
      <c r="E638" s="21">
        <f t="shared" si="9"/>
        <v>313375.54000000004</v>
      </c>
      <c r="F638" s="21">
        <v>4989471.74</v>
      </c>
      <c r="G638" s="5">
        <v>0</v>
      </c>
      <c r="H638" s="5">
        <v>0</v>
      </c>
      <c r="I638" s="5">
        <v>0</v>
      </c>
      <c r="J638" s="5">
        <v>0</v>
      </c>
      <c r="K638" s="5">
        <v>0</v>
      </c>
      <c r="L638" s="5">
        <v>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6">
        <v>0.54881719926976691</v>
      </c>
      <c r="W638" s="5">
        <v>0</v>
      </c>
      <c r="X638" s="6">
        <v>0</v>
      </c>
      <c r="Y638" s="5">
        <v>0</v>
      </c>
      <c r="Z638" s="2"/>
    </row>
    <row r="639" spans="1:26" outlineLevel="5">
      <c r="A639" s="13" t="s">
        <v>81</v>
      </c>
      <c r="B639" s="20" t="s">
        <v>721</v>
      </c>
      <c r="C639" s="11" t="s">
        <v>12</v>
      </c>
      <c r="D639" s="21">
        <f>D640</f>
        <v>21000</v>
      </c>
      <c r="E639" s="21">
        <f t="shared" si="9"/>
        <v>-20522.419999999998</v>
      </c>
      <c r="F639" s="21">
        <f>F640</f>
        <v>477.58</v>
      </c>
      <c r="G639" s="5">
        <v>0</v>
      </c>
      <c r="H639" s="5">
        <v>0</v>
      </c>
      <c r="I639" s="5">
        <v>0</v>
      </c>
      <c r="J639" s="5">
        <v>0</v>
      </c>
      <c r="K639" s="5">
        <v>0</v>
      </c>
      <c r="L639" s="5">
        <v>0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6">
        <v>2.2548571428571428E-2</v>
      </c>
      <c r="W639" s="5">
        <v>0</v>
      </c>
      <c r="X639" s="6">
        <v>0</v>
      </c>
      <c r="Y639" s="5">
        <v>0</v>
      </c>
      <c r="Z639" s="2"/>
    </row>
    <row r="640" spans="1:26" outlineLevel="6">
      <c r="A640" s="13" t="s">
        <v>163</v>
      </c>
      <c r="B640" s="20" t="s">
        <v>721</v>
      </c>
      <c r="C640" s="11" t="s">
        <v>13</v>
      </c>
      <c r="D640" s="21">
        <v>21000</v>
      </c>
      <c r="E640" s="21">
        <f t="shared" si="9"/>
        <v>-20522.419999999998</v>
      </c>
      <c r="F640" s="21">
        <v>477.58</v>
      </c>
      <c r="G640" s="5">
        <v>0</v>
      </c>
      <c r="H640" s="5">
        <v>0</v>
      </c>
      <c r="I640" s="5">
        <v>0</v>
      </c>
      <c r="J640" s="5">
        <v>0</v>
      </c>
      <c r="K640" s="5">
        <v>0</v>
      </c>
      <c r="L640" s="5">
        <v>0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6">
        <v>2.2548571428571428E-2</v>
      </c>
      <c r="W640" s="5">
        <v>0</v>
      </c>
      <c r="X640" s="6">
        <v>0</v>
      </c>
      <c r="Y640" s="5">
        <v>0</v>
      </c>
      <c r="Z640" s="2"/>
    </row>
    <row r="641" spans="1:26" ht="34.5" customHeight="1" outlineLevel="4">
      <c r="A641" s="13" t="s">
        <v>396</v>
      </c>
      <c r="B641" s="20" t="s">
        <v>722</v>
      </c>
      <c r="C641" s="11" t="s">
        <v>2</v>
      </c>
      <c r="D641" s="21">
        <f>D642+D644</f>
        <v>2720000</v>
      </c>
      <c r="E641" s="21">
        <f t="shared" si="9"/>
        <v>285500</v>
      </c>
      <c r="F641" s="21">
        <f>F642+F644</f>
        <v>3005500</v>
      </c>
      <c r="G641" s="5">
        <v>0</v>
      </c>
      <c r="H641" s="5">
        <v>0</v>
      </c>
      <c r="I641" s="5">
        <v>0</v>
      </c>
      <c r="J641" s="5">
        <v>0</v>
      </c>
      <c r="K641" s="5">
        <v>0</v>
      </c>
      <c r="L641" s="5">
        <v>0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6">
        <v>0.28616386397058824</v>
      </c>
      <c r="W641" s="5">
        <v>0</v>
      </c>
      <c r="X641" s="6">
        <v>0</v>
      </c>
      <c r="Y641" s="5">
        <v>0</v>
      </c>
      <c r="Z641" s="2"/>
    </row>
    <row r="642" spans="1:26" ht="63.75" customHeight="1" outlineLevel="5">
      <c r="A642" s="13" t="s">
        <v>110</v>
      </c>
      <c r="B642" s="20" t="s">
        <v>722</v>
      </c>
      <c r="C642" s="11" t="s">
        <v>15</v>
      </c>
      <c r="D642" s="21">
        <f>D643</f>
        <v>26948</v>
      </c>
      <c r="E642" s="21">
        <f t="shared" ref="E642:E702" si="10">F642-D642</f>
        <v>43353.100000000006</v>
      </c>
      <c r="F642" s="21">
        <f>F643</f>
        <v>70301.100000000006</v>
      </c>
      <c r="G642" s="5">
        <v>0</v>
      </c>
      <c r="H642" s="5">
        <v>0</v>
      </c>
      <c r="I642" s="5">
        <v>0</v>
      </c>
      <c r="J642" s="5">
        <v>0</v>
      </c>
      <c r="K642" s="5">
        <v>0</v>
      </c>
      <c r="L642" s="5">
        <v>0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6">
        <v>0.58234377319281583</v>
      </c>
      <c r="W642" s="5">
        <v>0</v>
      </c>
      <c r="X642" s="6">
        <v>0</v>
      </c>
      <c r="Y642" s="5">
        <v>0</v>
      </c>
      <c r="Z642" s="2"/>
    </row>
    <row r="643" spans="1:26" outlineLevel="6">
      <c r="A643" s="13" t="s">
        <v>227</v>
      </c>
      <c r="B643" s="20" t="s">
        <v>722</v>
      </c>
      <c r="C643" s="11" t="s">
        <v>17</v>
      </c>
      <c r="D643" s="21">
        <v>26948</v>
      </c>
      <c r="E643" s="21">
        <f t="shared" si="10"/>
        <v>43353.100000000006</v>
      </c>
      <c r="F643" s="21">
        <v>70301.100000000006</v>
      </c>
      <c r="G643" s="5">
        <v>0</v>
      </c>
      <c r="H643" s="5">
        <v>0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6">
        <v>0.58234377319281583</v>
      </c>
      <c r="W643" s="5">
        <v>0</v>
      </c>
      <c r="X643" s="6">
        <v>0</v>
      </c>
      <c r="Y643" s="5">
        <v>0</v>
      </c>
      <c r="Z643" s="2"/>
    </row>
    <row r="644" spans="1:26" ht="33" customHeight="1" outlineLevel="5">
      <c r="A644" s="13" t="s">
        <v>58</v>
      </c>
      <c r="B644" s="20" t="s">
        <v>722</v>
      </c>
      <c r="C644" s="11" t="s">
        <v>3</v>
      </c>
      <c r="D644" s="21">
        <f>D645</f>
        <v>2693052</v>
      </c>
      <c r="E644" s="21">
        <f t="shared" si="10"/>
        <v>242146.89999999991</v>
      </c>
      <c r="F644" s="21">
        <f>F645</f>
        <v>2935198.9</v>
      </c>
      <c r="G644" s="5">
        <v>0</v>
      </c>
      <c r="H644" s="5">
        <v>0</v>
      </c>
      <c r="I644" s="5">
        <v>0</v>
      </c>
      <c r="J644" s="5">
        <v>0</v>
      </c>
      <c r="K644" s="5">
        <v>0</v>
      </c>
      <c r="L644" s="5">
        <v>0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6">
        <v>0.28320014244062125</v>
      </c>
      <c r="W644" s="5">
        <v>0</v>
      </c>
      <c r="X644" s="6">
        <v>0</v>
      </c>
      <c r="Y644" s="5">
        <v>0</v>
      </c>
      <c r="Z644" s="2"/>
    </row>
    <row r="645" spans="1:26" ht="32.25" customHeight="1" outlineLevel="6">
      <c r="A645" s="13" t="s">
        <v>90</v>
      </c>
      <c r="B645" s="20" t="s">
        <v>722</v>
      </c>
      <c r="C645" s="11" t="s">
        <v>4</v>
      </c>
      <c r="D645" s="21">
        <v>2693052</v>
      </c>
      <c r="E645" s="21">
        <f t="shared" si="10"/>
        <v>242146.89999999991</v>
      </c>
      <c r="F645" s="21">
        <v>2935198.9</v>
      </c>
      <c r="G645" s="5">
        <v>0</v>
      </c>
      <c r="H645" s="5">
        <v>0</v>
      </c>
      <c r="I645" s="5">
        <v>0</v>
      </c>
      <c r="J645" s="5">
        <v>0</v>
      </c>
      <c r="K645" s="5">
        <v>0</v>
      </c>
      <c r="L645" s="5">
        <v>0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6">
        <v>0.28320014244062125</v>
      </c>
      <c r="W645" s="5">
        <v>0</v>
      </c>
      <c r="X645" s="6">
        <v>0</v>
      </c>
      <c r="Y645" s="5">
        <v>0</v>
      </c>
      <c r="Z645" s="2"/>
    </row>
    <row r="646" spans="1:26" ht="60" customHeight="1">
      <c r="A646" s="10" t="s">
        <v>397</v>
      </c>
      <c r="B646" s="18" t="s">
        <v>723</v>
      </c>
      <c r="C646" s="12" t="s">
        <v>2</v>
      </c>
      <c r="D646" s="19">
        <f>D647+D652+D677</f>
        <v>9758748</v>
      </c>
      <c r="E646" s="19">
        <f t="shared" si="10"/>
        <v>78199</v>
      </c>
      <c r="F646" s="19">
        <f>F647+F652+F677</f>
        <v>9836947</v>
      </c>
      <c r="G646" s="5">
        <v>0</v>
      </c>
      <c r="H646" s="5">
        <v>0</v>
      </c>
      <c r="I646" s="5">
        <v>0</v>
      </c>
      <c r="J646" s="5">
        <v>0</v>
      </c>
      <c r="K646" s="5">
        <v>0</v>
      </c>
      <c r="L646" s="5">
        <v>0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6">
        <v>0.6187647690316328</v>
      </c>
      <c r="W646" s="5">
        <v>0</v>
      </c>
      <c r="X646" s="6">
        <v>0</v>
      </c>
      <c r="Y646" s="5">
        <v>0</v>
      </c>
      <c r="Z646" s="2"/>
    </row>
    <row r="647" spans="1:26" ht="47.25" customHeight="1" outlineLevel="1">
      <c r="A647" s="13" t="s">
        <v>398</v>
      </c>
      <c r="B647" s="20" t="s">
        <v>724</v>
      </c>
      <c r="C647" s="11" t="s">
        <v>2</v>
      </c>
      <c r="D647" s="21">
        <f>D648</f>
        <v>45000</v>
      </c>
      <c r="E647" s="21">
        <f t="shared" si="10"/>
        <v>0</v>
      </c>
      <c r="F647" s="21">
        <f>F648</f>
        <v>45000</v>
      </c>
      <c r="G647" s="5">
        <v>0</v>
      </c>
      <c r="H647" s="5">
        <v>0</v>
      </c>
      <c r="I647" s="5">
        <v>0</v>
      </c>
      <c r="J647" s="5">
        <v>0</v>
      </c>
      <c r="K647" s="5">
        <v>0</v>
      </c>
      <c r="L647" s="5">
        <v>0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6">
        <v>0</v>
      </c>
      <c r="W647" s="5">
        <v>0</v>
      </c>
      <c r="X647" s="6">
        <v>0</v>
      </c>
      <c r="Y647" s="5">
        <v>0</v>
      </c>
      <c r="Z647" s="2"/>
    </row>
    <row r="648" spans="1:26" ht="50.25" customHeight="1" outlineLevel="3">
      <c r="A648" s="13" t="s">
        <v>399</v>
      </c>
      <c r="B648" s="20" t="s">
        <v>725</v>
      </c>
      <c r="C648" s="11" t="s">
        <v>2</v>
      </c>
      <c r="D648" s="21">
        <f>D649</f>
        <v>45000</v>
      </c>
      <c r="E648" s="21">
        <f t="shared" si="10"/>
        <v>0</v>
      </c>
      <c r="F648" s="21">
        <f>F649</f>
        <v>45000</v>
      </c>
      <c r="G648" s="5">
        <v>0</v>
      </c>
      <c r="H648" s="5">
        <v>0</v>
      </c>
      <c r="I648" s="5">
        <v>0</v>
      </c>
      <c r="J648" s="5">
        <v>0</v>
      </c>
      <c r="K648" s="5">
        <v>0</v>
      </c>
      <c r="L648" s="5">
        <v>0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6">
        <v>0</v>
      </c>
      <c r="W648" s="5">
        <v>0</v>
      </c>
      <c r="X648" s="6">
        <v>0</v>
      </c>
      <c r="Y648" s="5">
        <v>0</v>
      </c>
      <c r="Z648" s="2"/>
    </row>
    <row r="649" spans="1:26" ht="35.25" customHeight="1" outlineLevel="4">
      <c r="A649" s="13" t="s">
        <v>400</v>
      </c>
      <c r="B649" s="20" t="s">
        <v>726</v>
      </c>
      <c r="C649" s="11" t="s">
        <v>2</v>
      </c>
      <c r="D649" s="21">
        <f>D650</f>
        <v>45000</v>
      </c>
      <c r="E649" s="21">
        <f t="shared" si="10"/>
        <v>0</v>
      </c>
      <c r="F649" s="21">
        <f>F650</f>
        <v>45000</v>
      </c>
      <c r="G649" s="5">
        <v>0</v>
      </c>
      <c r="H649" s="5">
        <v>0</v>
      </c>
      <c r="I649" s="5">
        <v>0</v>
      </c>
      <c r="J649" s="5">
        <v>0</v>
      </c>
      <c r="K649" s="5">
        <v>0</v>
      </c>
      <c r="L649" s="5">
        <v>0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6">
        <v>0</v>
      </c>
      <c r="W649" s="5">
        <v>0</v>
      </c>
      <c r="X649" s="6">
        <v>0</v>
      </c>
      <c r="Y649" s="5">
        <v>0</v>
      </c>
      <c r="Z649" s="2"/>
    </row>
    <row r="650" spans="1:26" ht="33.75" customHeight="1" outlineLevel="5">
      <c r="A650" s="13" t="s">
        <v>58</v>
      </c>
      <c r="B650" s="20" t="s">
        <v>726</v>
      </c>
      <c r="C650" s="11" t="s">
        <v>3</v>
      </c>
      <c r="D650" s="21">
        <f>D651</f>
        <v>45000</v>
      </c>
      <c r="E650" s="21">
        <f t="shared" si="10"/>
        <v>0</v>
      </c>
      <c r="F650" s="21">
        <f>F651</f>
        <v>45000</v>
      </c>
      <c r="G650" s="5">
        <v>0</v>
      </c>
      <c r="H650" s="5">
        <v>0</v>
      </c>
      <c r="I650" s="5">
        <v>0</v>
      </c>
      <c r="J650" s="5">
        <v>0</v>
      </c>
      <c r="K650" s="5">
        <v>0</v>
      </c>
      <c r="L650" s="5">
        <v>0</v>
      </c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6">
        <v>0</v>
      </c>
      <c r="W650" s="5">
        <v>0</v>
      </c>
      <c r="X650" s="6">
        <v>0</v>
      </c>
      <c r="Y650" s="5">
        <v>0</v>
      </c>
      <c r="Z650" s="2"/>
    </row>
    <row r="651" spans="1:26" ht="38.25" customHeight="1" outlineLevel="6">
      <c r="A651" s="13" t="s">
        <v>90</v>
      </c>
      <c r="B651" s="20" t="s">
        <v>726</v>
      </c>
      <c r="C651" s="11" t="s">
        <v>4</v>
      </c>
      <c r="D651" s="21">
        <v>45000</v>
      </c>
      <c r="E651" s="21">
        <f t="shared" si="10"/>
        <v>0</v>
      </c>
      <c r="F651" s="21">
        <v>45000</v>
      </c>
      <c r="G651" s="5">
        <v>0</v>
      </c>
      <c r="H651" s="5">
        <v>0</v>
      </c>
      <c r="I651" s="5">
        <v>0</v>
      </c>
      <c r="J651" s="5">
        <v>0</v>
      </c>
      <c r="K651" s="5">
        <v>0</v>
      </c>
      <c r="L651" s="5">
        <v>0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6">
        <v>0</v>
      </c>
      <c r="W651" s="5">
        <v>0</v>
      </c>
      <c r="X651" s="6">
        <v>0</v>
      </c>
      <c r="Y651" s="5">
        <v>0</v>
      </c>
      <c r="Z651" s="2"/>
    </row>
    <row r="652" spans="1:26" ht="19.5" customHeight="1" outlineLevel="1">
      <c r="A652" s="13" t="s">
        <v>401</v>
      </c>
      <c r="B652" s="20" t="s">
        <v>727</v>
      </c>
      <c r="C652" s="11" t="s">
        <v>2</v>
      </c>
      <c r="D652" s="21">
        <f>D653+D659+D665+D669+D673</f>
        <v>5011458</v>
      </c>
      <c r="E652" s="21">
        <f t="shared" si="10"/>
        <v>78199</v>
      </c>
      <c r="F652" s="21">
        <f>F653+F659+F665+F669+F673</f>
        <v>5089657</v>
      </c>
      <c r="G652" s="5">
        <v>0</v>
      </c>
      <c r="H652" s="5">
        <v>0</v>
      </c>
      <c r="I652" s="5">
        <v>0</v>
      </c>
      <c r="J652" s="5">
        <v>0</v>
      </c>
      <c r="K652" s="5">
        <v>0</v>
      </c>
      <c r="L652" s="5">
        <v>0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6">
        <v>0.42786914008272259</v>
      </c>
      <c r="W652" s="5">
        <v>0</v>
      </c>
      <c r="X652" s="6">
        <v>0</v>
      </c>
      <c r="Y652" s="5">
        <v>0</v>
      </c>
      <c r="Z652" s="2"/>
    </row>
    <row r="653" spans="1:26" ht="29.25" customHeight="1" outlineLevel="3">
      <c r="A653" s="13" t="s">
        <v>402</v>
      </c>
      <c r="B653" s="20" t="s">
        <v>728</v>
      </c>
      <c r="C653" s="11" t="s">
        <v>2</v>
      </c>
      <c r="D653" s="21">
        <f>D654</f>
        <v>705000</v>
      </c>
      <c r="E653" s="21">
        <f t="shared" si="10"/>
        <v>82000</v>
      </c>
      <c r="F653" s="21">
        <f>F654</f>
        <v>787000</v>
      </c>
      <c r="G653" s="5">
        <v>0</v>
      </c>
      <c r="H653" s="5">
        <v>0</v>
      </c>
      <c r="I653" s="5">
        <v>0</v>
      </c>
      <c r="J653" s="5">
        <v>0</v>
      </c>
      <c r="K653" s="5">
        <v>0</v>
      </c>
      <c r="L653" s="5">
        <v>0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6">
        <v>0.60947092198581565</v>
      </c>
      <c r="W653" s="5">
        <v>0</v>
      </c>
      <c r="X653" s="6">
        <v>0</v>
      </c>
      <c r="Y653" s="5">
        <v>0</v>
      </c>
      <c r="Z653" s="2"/>
    </row>
    <row r="654" spans="1:26" ht="30" outlineLevel="4">
      <c r="A654" s="13" t="s">
        <v>403</v>
      </c>
      <c r="B654" s="20" t="s">
        <v>729</v>
      </c>
      <c r="C654" s="11" t="s">
        <v>2</v>
      </c>
      <c r="D654" s="21">
        <f>D655</f>
        <v>705000</v>
      </c>
      <c r="E654" s="21">
        <f t="shared" si="10"/>
        <v>82000</v>
      </c>
      <c r="F654" s="21">
        <f>F655+F657</f>
        <v>787000</v>
      </c>
      <c r="G654" s="5">
        <v>0</v>
      </c>
      <c r="H654" s="5">
        <v>0</v>
      </c>
      <c r="I654" s="5">
        <v>0</v>
      </c>
      <c r="J654" s="5">
        <v>0</v>
      </c>
      <c r="K654" s="5">
        <v>0</v>
      </c>
      <c r="L654" s="5">
        <v>0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6">
        <v>0.60947092198581565</v>
      </c>
      <c r="W654" s="5">
        <v>0</v>
      </c>
      <c r="X654" s="6">
        <v>0</v>
      </c>
      <c r="Y654" s="5">
        <v>0</v>
      </c>
      <c r="Z654" s="2"/>
    </row>
    <row r="655" spans="1:26" ht="60" outlineLevel="5">
      <c r="A655" s="13" t="s">
        <v>110</v>
      </c>
      <c r="B655" s="20" t="s">
        <v>729</v>
      </c>
      <c r="C655" s="11">
        <v>100</v>
      </c>
      <c r="D655" s="21">
        <f>D656</f>
        <v>705000</v>
      </c>
      <c r="E655" s="21">
        <f t="shared" si="10"/>
        <v>-630113.4</v>
      </c>
      <c r="F655" s="21">
        <f>F656</f>
        <v>74886.600000000006</v>
      </c>
      <c r="G655" s="5">
        <v>0</v>
      </c>
      <c r="H655" s="5">
        <v>0</v>
      </c>
      <c r="I655" s="5">
        <v>0</v>
      </c>
      <c r="J655" s="5">
        <v>0</v>
      </c>
      <c r="K655" s="5">
        <v>0</v>
      </c>
      <c r="L655" s="5">
        <v>0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6">
        <v>0.60947092198581565</v>
      </c>
      <c r="W655" s="5">
        <v>0</v>
      </c>
      <c r="X655" s="6">
        <v>0</v>
      </c>
      <c r="Y655" s="5">
        <v>0</v>
      </c>
      <c r="Z655" s="2"/>
    </row>
    <row r="656" spans="1:26" outlineLevel="6">
      <c r="A656" s="13" t="s">
        <v>227</v>
      </c>
      <c r="B656" s="20" t="s">
        <v>729</v>
      </c>
      <c r="C656" s="11">
        <v>110</v>
      </c>
      <c r="D656" s="21">
        <v>705000</v>
      </c>
      <c r="E656" s="21">
        <f t="shared" si="10"/>
        <v>-630113.4</v>
      </c>
      <c r="F656" s="21">
        <v>74886.600000000006</v>
      </c>
      <c r="G656" s="5">
        <v>0</v>
      </c>
      <c r="H656" s="5">
        <v>0</v>
      </c>
      <c r="I656" s="5">
        <v>0</v>
      </c>
      <c r="J656" s="5">
        <v>0</v>
      </c>
      <c r="K656" s="5">
        <v>0</v>
      </c>
      <c r="L656" s="5">
        <v>0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6">
        <v>0.60947092198581565</v>
      </c>
      <c r="W656" s="5">
        <v>0</v>
      </c>
      <c r="X656" s="6">
        <v>0</v>
      </c>
      <c r="Y656" s="5">
        <v>0</v>
      </c>
      <c r="Z656" s="2"/>
    </row>
    <row r="657" spans="1:26" ht="30" outlineLevel="6">
      <c r="A657" s="13" t="s">
        <v>59</v>
      </c>
      <c r="B657" s="20" t="s">
        <v>729</v>
      </c>
      <c r="C657" s="11" t="s">
        <v>3</v>
      </c>
      <c r="D657" s="21">
        <v>0</v>
      </c>
      <c r="E657" s="21">
        <f t="shared" si="10"/>
        <v>712113.4</v>
      </c>
      <c r="F657" s="21">
        <f>F658</f>
        <v>712113.4</v>
      </c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6"/>
      <c r="W657" s="5"/>
      <c r="X657" s="6"/>
      <c r="Y657" s="5"/>
      <c r="Z657" s="2"/>
    </row>
    <row r="658" spans="1:26" ht="30" outlineLevel="6">
      <c r="A658" s="13" t="s">
        <v>60</v>
      </c>
      <c r="B658" s="20" t="s">
        <v>729</v>
      </c>
      <c r="C658" s="11" t="s">
        <v>4</v>
      </c>
      <c r="D658" s="21">
        <v>0</v>
      </c>
      <c r="E658" s="21">
        <f t="shared" si="10"/>
        <v>712113.4</v>
      </c>
      <c r="F658" s="21">
        <v>712113.4</v>
      </c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6"/>
      <c r="W658" s="5"/>
      <c r="X658" s="6"/>
      <c r="Y658" s="5"/>
      <c r="Z658" s="2"/>
    </row>
    <row r="659" spans="1:26" ht="30" outlineLevel="3">
      <c r="A659" s="13" t="s">
        <v>404</v>
      </c>
      <c r="B659" s="20" t="s">
        <v>730</v>
      </c>
      <c r="C659" s="11" t="s">
        <v>2</v>
      </c>
      <c r="D659" s="21">
        <f>D660</f>
        <v>738990</v>
      </c>
      <c r="E659" s="21">
        <f t="shared" si="10"/>
        <v>0</v>
      </c>
      <c r="F659" s="21">
        <f>F660</f>
        <v>738990</v>
      </c>
      <c r="G659" s="5">
        <v>0</v>
      </c>
      <c r="H659" s="5">
        <v>0</v>
      </c>
      <c r="I659" s="5">
        <v>0</v>
      </c>
      <c r="J659" s="5">
        <v>0</v>
      </c>
      <c r="K659" s="5">
        <v>0</v>
      </c>
      <c r="L659" s="5">
        <v>0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6">
        <v>3.0675473936072312E-2</v>
      </c>
      <c r="W659" s="5">
        <v>0</v>
      </c>
      <c r="X659" s="6">
        <v>0</v>
      </c>
      <c r="Y659" s="5">
        <v>0</v>
      </c>
      <c r="Z659" s="2"/>
    </row>
    <row r="660" spans="1:26" outlineLevel="4">
      <c r="A660" s="13" t="s">
        <v>405</v>
      </c>
      <c r="B660" s="20" t="s">
        <v>731</v>
      </c>
      <c r="C660" s="11" t="s">
        <v>2</v>
      </c>
      <c r="D660" s="21">
        <f>D661+D663</f>
        <v>738990</v>
      </c>
      <c r="E660" s="21">
        <f t="shared" si="10"/>
        <v>0</v>
      </c>
      <c r="F660" s="21">
        <f>F661+F663</f>
        <v>738990</v>
      </c>
      <c r="G660" s="5">
        <v>0</v>
      </c>
      <c r="H660" s="5">
        <v>0</v>
      </c>
      <c r="I660" s="5">
        <v>0</v>
      </c>
      <c r="J660" s="5">
        <v>0</v>
      </c>
      <c r="K660" s="5">
        <v>0</v>
      </c>
      <c r="L660" s="5">
        <v>0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6">
        <v>3.0675473936072312E-2</v>
      </c>
      <c r="W660" s="5">
        <v>0</v>
      </c>
      <c r="X660" s="6">
        <v>0</v>
      </c>
      <c r="Y660" s="5">
        <v>0</v>
      </c>
      <c r="Z660" s="2"/>
    </row>
    <row r="661" spans="1:26" ht="61.5" customHeight="1" outlineLevel="5">
      <c r="A661" s="13" t="s">
        <v>112</v>
      </c>
      <c r="B661" s="20" t="s">
        <v>731</v>
      </c>
      <c r="C661" s="11" t="s">
        <v>15</v>
      </c>
      <c r="D661" s="21">
        <f>D662</f>
        <v>15000</v>
      </c>
      <c r="E661" s="21">
        <f t="shared" si="10"/>
        <v>71000</v>
      </c>
      <c r="F661" s="21">
        <f>F662</f>
        <v>86000</v>
      </c>
      <c r="G661" s="5">
        <v>0</v>
      </c>
      <c r="H661" s="5">
        <v>0</v>
      </c>
      <c r="I661" s="5">
        <v>0</v>
      </c>
      <c r="J661" s="5">
        <v>0</v>
      </c>
      <c r="K661" s="5">
        <v>0</v>
      </c>
      <c r="L661" s="5">
        <v>0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6">
        <v>1</v>
      </c>
      <c r="W661" s="5">
        <v>0</v>
      </c>
      <c r="X661" s="6">
        <v>0</v>
      </c>
      <c r="Y661" s="5">
        <v>0</v>
      </c>
      <c r="Z661" s="2"/>
    </row>
    <row r="662" spans="1:26" ht="22.5" customHeight="1" outlineLevel="6">
      <c r="A662" s="13" t="s">
        <v>167</v>
      </c>
      <c r="B662" s="20" t="s">
        <v>731</v>
      </c>
      <c r="C662" s="11" t="s">
        <v>17</v>
      </c>
      <c r="D662" s="21">
        <v>15000</v>
      </c>
      <c r="E662" s="21">
        <f t="shared" si="10"/>
        <v>71000</v>
      </c>
      <c r="F662" s="21">
        <v>86000</v>
      </c>
      <c r="G662" s="5">
        <v>0</v>
      </c>
      <c r="H662" s="5">
        <v>0</v>
      </c>
      <c r="I662" s="5">
        <v>0</v>
      </c>
      <c r="J662" s="5">
        <v>0</v>
      </c>
      <c r="K662" s="5">
        <v>0</v>
      </c>
      <c r="L662" s="5">
        <v>0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6">
        <v>1</v>
      </c>
      <c r="W662" s="5">
        <v>0</v>
      </c>
      <c r="X662" s="6">
        <v>0</v>
      </c>
      <c r="Y662" s="5">
        <v>0</v>
      </c>
      <c r="Z662" s="2"/>
    </row>
    <row r="663" spans="1:26" ht="36.75" customHeight="1" outlineLevel="5">
      <c r="A663" s="13" t="s">
        <v>58</v>
      </c>
      <c r="B663" s="20" t="s">
        <v>731</v>
      </c>
      <c r="C663" s="11" t="s">
        <v>3</v>
      </c>
      <c r="D663" s="21">
        <f>D664</f>
        <v>723990</v>
      </c>
      <c r="E663" s="21">
        <f t="shared" si="10"/>
        <v>-71000</v>
      </c>
      <c r="F663" s="21">
        <f>F664</f>
        <v>652990</v>
      </c>
      <c r="G663" s="5">
        <v>0</v>
      </c>
      <c r="H663" s="5">
        <v>0</v>
      </c>
      <c r="I663" s="5">
        <v>0</v>
      </c>
      <c r="J663" s="5">
        <v>0</v>
      </c>
      <c r="K663" s="5">
        <v>0</v>
      </c>
      <c r="L663" s="5">
        <v>0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6">
        <v>0</v>
      </c>
      <c r="W663" s="5">
        <v>0</v>
      </c>
      <c r="X663" s="6">
        <v>0</v>
      </c>
      <c r="Y663" s="5">
        <v>0</v>
      </c>
      <c r="Z663" s="2"/>
    </row>
    <row r="664" spans="1:26" ht="30.75" customHeight="1" outlineLevel="6">
      <c r="A664" s="13" t="s">
        <v>60</v>
      </c>
      <c r="B664" s="20" t="s">
        <v>731</v>
      </c>
      <c r="C664" s="11" t="s">
        <v>4</v>
      </c>
      <c r="D664" s="25">
        <v>723990</v>
      </c>
      <c r="E664" s="25">
        <f t="shared" si="10"/>
        <v>-71000</v>
      </c>
      <c r="F664" s="25">
        <v>652990</v>
      </c>
      <c r="G664" s="5">
        <v>0</v>
      </c>
      <c r="H664" s="5">
        <v>0</v>
      </c>
      <c r="I664" s="5">
        <v>0</v>
      </c>
      <c r="J664" s="5">
        <v>0</v>
      </c>
      <c r="K664" s="5">
        <v>0</v>
      </c>
      <c r="L664" s="5">
        <v>0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6">
        <v>0</v>
      </c>
      <c r="W664" s="5">
        <v>0</v>
      </c>
      <c r="X664" s="6">
        <v>0</v>
      </c>
      <c r="Y664" s="5">
        <v>0</v>
      </c>
      <c r="Z664" s="2"/>
    </row>
    <row r="665" spans="1:26" ht="30" outlineLevel="3">
      <c r="A665" s="13" t="s">
        <v>406</v>
      </c>
      <c r="B665" s="20" t="s">
        <v>732</v>
      </c>
      <c r="C665" s="11" t="s">
        <v>2</v>
      </c>
      <c r="D665" s="21">
        <f>D666</f>
        <v>150000</v>
      </c>
      <c r="E665" s="21">
        <f t="shared" si="10"/>
        <v>-32000</v>
      </c>
      <c r="F665" s="21">
        <f>F666</f>
        <v>118000</v>
      </c>
      <c r="G665" s="5">
        <v>0</v>
      </c>
      <c r="H665" s="5">
        <v>0</v>
      </c>
      <c r="I665" s="5">
        <v>0</v>
      </c>
      <c r="J665" s="5">
        <v>0</v>
      </c>
      <c r="K665" s="5">
        <v>0</v>
      </c>
      <c r="L665" s="5">
        <v>0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6">
        <v>0</v>
      </c>
      <c r="W665" s="5">
        <v>0</v>
      </c>
      <c r="X665" s="6">
        <v>0</v>
      </c>
      <c r="Y665" s="5">
        <v>0</v>
      </c>
      <c r="Z665" s="2"/>
    </row>
    <row r="666" spans="1:26" ht="23.25" customHeight="1" outlineLevel="4">
      <c r="A666" s="13" t="s">
        <v>407</v>
      </c>
      <c r="B666" s="20" t="s">
        <v>733</v>
      </c>
      <c r="C666" s="11" t="s">
        <v>2</v>
      </c>
      <c r="D666" s="21">
        <f>D667</f>
        <v>150000</v>
      </c>
      <c r="E666" s="21">
        <f t="shared" si="10"/>
        <v>-32000</v>
      </c>
      <c r="F666" s="21">
        <f>F667</f>
        <v>118000</v>
      </c>
      <c r="G666" s="5">
        <v>0</v>
      </c>
      <c r="H666" s="5">
        <v>0</v>
      </c>
      <c r="I666" s="5">
        <v>0</v>
      </c>
      <c r="J666" s="5">
        <v>0</v>
      </c>
      <c r="K666" s="5">
        <v>0</v>
      </c>
      <c r="L666" s="5">
        <v>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6">
        <v>0</v>
      </c>
      <c r="W666" s="5">
        <v>0</v>
      </c>
      <c r="X666" s="6">
        <v>0</v>
      </c>
      <c r="Y666" s="5">
        <v>0</v>
      </c>
      <c r="Z666" s="2"/>
    </row>
    <row r="667" spans="1:26" ht="30" outlineLevel="5">
      <c r="A667" s="13" t="s">
        <v>59</v>
      </c>
      <c r="B667" s="20" t="s">
        <v>733</v>
      </c>
      <c r="C667" s="11" t="s">
        <v>3</v>
      </c>
      <c r="D667" s="21">
        <f>D668</f>
        <v>150000</v>
      </c>
      <c r="E667" s="21">
        <f t="shared" si="10"/>
        <v>-32000</v>
      </c>
      <c r="F667" s="21">
        <f>F668</f>
        <v>118000</v>
      </c>
      <c r="G667" s="5">
        <v>0</v>
      </c>
      <c r="H667" s="5">
        <v>0</v>
      </c>
      <c r="I667" s="5">
        <v>0</v>
      </c>
      <c r="J667" s="5">
        <v>0</v>
      </c>
      <c r="K667" s="5">
        <v>0</v>
      </c>
      <c r="L667" s="5">
        <v>0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6">
        <v>0</v>
      </c>
      <c r="W667" s="5">
        <v>0</v>
      </c>
      <c r="X667" s="6">
        <v>0</v>
      </c>
      <c r="Y667" s="5">
        <v>0</v>
      </c>
      <c r="Z667" s="2"/>
    </row>
    <row r="668" spans="1:26" ht="30" outlineLevel="6">
      <c r="A668" s="13" t="s">
        <v>90</v>
      </c>
      <c r="B668" s="20" t="s">
        <v>733</v>
      </c>
      <c r="C668" s="11" t="s">
        <v>4</v>
      </c>
      <c r="D668" s="21">
        <v>150000</v>
      </c>
      <c r="E668" s="21">
        <f t="shared" si="10"/>
        <v>-32000</v>
      </c>
      <c r="F668" s="21">
        <v>118000</v>
      </c>
      <c r="G668" s="5">
        <v>0</v>
      </c>
      <c r="H668" s="5">
        <v>0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6">
        <v>0</v>
      </c>
      <c r="W668" s="5">
        <v>0</v>
      </c>
      <c r="X668" s="6">
        <v>0</v>
      </c>
      <c r="Y668" s="5">
        <v>0</v>
      </c>
      <c r="Z668" s="2"/>
    </row>
    <row r="669" spans="1:26" ht="37.5" hidden="1" customHeight="1" outlineLevel="3">
      <c r="A669" s="13" t="s">
        <v>408</v>
      </c>
      <c r="B669" s="20" t="s">
        <v>734</v>
      </c>
      <c r="C669" s="11" t="s">
        <v>2</v>
      </c>
      <c r="D669" s="21">
        <f>D670</f>
        <v>50000</v>
      </c>
      <c r="E669" s="21">
        <f t="shared" si="10"/>
        <v>-50000</v>
      </c>
      <c r="F669" s="21">
        <f>F670</f>
        <v>0</v>
      </c>
      <c r="G669" s="5">
        <v>0</v>
      </c>
      <c r="H669" s="5">
        <v>0</v>
      </c>
      <c r="I669" s="5">
        <v>0</v>
      </c>
      <c r="J669" s="5">
        <v>0</v>
      </c>
      <c r="K669" s="5">
        <v>0</v>
      </c>
      <c r="L669" s="5">
        <v>0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6">
        <v>0</v>
      </c>
      <c r="W669" s="5">
        <v>0</v>
      </c>
      <c r="X669" s="6">
        <v>0</v>
      </c>
      <c r="Y669" s="5">
        <v>0</v>
      </c>
      <c r="Z669" s="2"/>
    </row>
    <row r="670" spans="1:26" ht="30" hidden="1" outlineLevel="4">
      <c r="A670" s="13" t="s">
        <v>409</v>
      </c>
      <c r="B670" s="20" t="s">
        <v>735</v>
      </c>
      <c r="C670" s="11" t="s">
        <v>2</v>
      </c>
      <c r="D670" s="21">
        <f>D671</f>
        <v>50000</v>
      </c>
      <c r="E670" s="21">
        <f t="shared" si="10"/>
        <v>-50000</v>
      </c>
      <c r="F670" s="21">
        <f>F671</f>
        <v>0</v>
      </c>
      <c r="G670" s="5">
        <v>0</v>
      </c>
      <c r="H670" s="5">
        <v>0</v>
      </c>
      <c r="I670" s="5">
        <v>0</v>
      </c>
      <c r="J670" s="5">
        <v>0</v>
      </c>
      <c r="K670" s="5">
        <v>0</v>
      </c>
      <c r="L670" s="5">
        <v>0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6">
        <v>0</v>
      </c>
      <c r="W670" s="5">
        <v>0</v>
      </c>
      <c r="X670" s="6">
        <v>0</v>
      </c>
      <c r="Y670" s="5">
        <v>0</v>
      </c>
      <c r="Z670" s="2"/>
    </row>
    <row r="671" spans="1:26" ht="35.25" hidden="1" customHeight="1" outlineLevel="5">
      <c r="A671" s="13" t="s">
        <v>59</v>
      </c>
      <c r="B671" s="20" t="s">
        <v>735</v>
      </c>
      <c r="C671" s="11" t="s">
        <v>3</v>
      </c>
      <c r="D671" s="21">
        <f>D672</f>
        <v>50000</v>
      </c>
      <c r="E671" s="21">
        <f t="shared" si="10"/>
        <v>-50000</v>
      </c>
      <c r="F671" s="21">
        <f>F672</f>
        <v>0</v>
      </c>
      <c r="G671" s="5">
        <v>0</v>
      </c>
      <c r="H671" s="5">
        <v>0</v>
      </c>
      <c r="I671" s="5">
        <v>0</v>
      </c>
      <c r="J671" s="5">
        <v>0</v>
      </c>
      <c r="K671" s="5">
        <v>0</v>
      </c>
      <c r="L671" s="5">
        <v>0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6">
        <v>0</v>
      </c>
      <c r="W671" s="5">
        <v>0</v>
      </c>
      <c r="X671" s="6">
        <v>0</v>
      </c>
      <c r="Y671" s="5">
        <v>0</v>
      </c>
      <c r="Z671" s="2"/>
    </row>
    <row r="672" spans="1:26" ht="33.75" hidden="1" customHeight="1" outlineLevel="6">
      <c r="A672" s="13" t="s">
        <v>90</v>
      </c>
      <c r="B672" s="20" t="s">
        <v>735</v>
      </c>
      <c r="C672" s="11" t="s">
        <v>4</v>
      </c>
      <c r="D672" s="21">
        <v>50000</v>
      </c>
      <c r="E672" s="21">
        <f t="shared" si="10"/>
        <v>-50000</v>
      </c>
      <c r="F672" s="21">
        <v>0</v>
      </c>
      <c r="G672" s="5">
        <v>0</v>
      </c>
      <c r="H672" s="5">
        <v>0</v>
      </c>
      <c r="I672" s="5">
        <v>0</v>
      </c>
      <c r="J672" s="5">
        <v>0</v>
      </c>
      <c r="K672" s="5">
        <v>0</v>
      </c>
      <c r="L672" s="5">
        <v>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6">
        <v>0</v>
      </c>
      <c r="W672" s="5">
        <v>0</v>
      </c>
      <c r="X672" s="6">
        <v>0</v>
      </c>
      <c r="Y672" s="5">
        <v>0</v>
      </c>
      <c r="Z672" s="2"/>
    </row>
    <row r="673" spans="1:26" ht="48" customHeight="1" outlineLevel="3" collapsed="1">
      <c r="A673" s="13" t="s">
        <v>410</v>
      </c>
      <c r="B673" s="20" t="s">
        <v>736</v>
      </c>
      <c r="C673" s="11" t="s">
        <v>2</v>
      </c>
      <c r="D673" s="21">
        <f>D674</f>
        <v>3367468</v>
      </c>
      <c r="E673" s="21">
        <f t="shared" si="10"/>
        <v>78199</v>
      </c>
      <c r="F673" s="21">
        <f>F674</f>
        <v>3445667</v>
      </c>
      <c r="G673" s="5">
        <v>0</v>
      </c>
      <c r="H673" s="5">
        <v>0</v>
      </c>
      <c r="I673" s="5">
        <v>0</v>
      </c>
      <c r="J673" s="5">
        <v>0</v>
      </c>
      <c r="K673" s="5">
        <v>0</v>
      </c>
      <c r="L673" s="5">
        <v>0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6">
        <v>0.47293810661303981</v>
      </c>
      <c r="W673" s="5">
        <v>0</v>
      </c>
      <c r="X673" s="6">
        <v>0</v>
      </c>
      <c r="Y673" s="5">
        <v>0</v>
      </c>
      <c r="Z673" s="2"/>
    </row>
    <row r="674" spans="1:26" ht="48" customHeight="1" outlineLevel="4">
      <c r="A674" s="13" t="s">
        <v>410</v>
      </c>
      <c r="B674" s="20" t="s">
        <v>737</v>
      </c>
      <c r="C674" s="11" t="s">
        <v>2</v>
      </c>
      <c r="D674" s="21">
        <f>D675</f>
        <v>3367468</v>
      </c>
      <c r="E674" s="21">
        <f t="shared" si="10"/>
        <v>78199</v>
      </c>
      <c r="F674" s="21">
        <f>F675</f>
        <v>3445667</v>
      </c>
      <c r="G674" s="5">
        <v>0</v>
      </c>
      <c r="H674" s="5">
        <v>0</v>
      </c>
      <c r="I674" s="5">
        <v>0</v>
      </c>
      <c r="J674" s="5">
        <v>0</v>
      </c>
      <c r="K674" s="5">
        <v>0</v>
      </c>
      <c r="L674" s="5">
        <v>0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6">
        <v>0.47293810661303981</v>
      </c>
      <c r="W674" s="5">
        <v>0</v>
      </c>
      <c r="X674" s="6">
        <v>0</v>
      </c>
      <c r="Y674" s="5">
        <v>0</v>
      </c>
      <c r="Z674" s="2"/>
    </row>
    <row r="675" spans="1:26" ht="67.5" customHeight="1" outlineLevel="5">
      <c r="A675" s="13" t="s">
        <v>112</v>
      </c>
      <c r="B675" s="20" t="s">
        <v>737</v>
      </c>
      <c r="C675" s="11" t="s">
        <v>15</v>
      </c>
      <c r="D675" s="21">
        <f>D676</f>
        <v>3367468</v>
      </c>
      <c r="E675" s="21">
        <f t="shared" si="10"/>
        <v>78199</v>
      </c>
      <c r="F675" s="21">
        <f>F676</f>
        <v>3445667</v>
      </c>
      <c r="G675" s="5">
        <v>0</v>
      </c>
      <c r="H675" s="5">
        <v>0</v>
      </c>
      <c r="I675" s="5">
        <v>0</v>
      </c>
      <c r="J675" s="5">
        <v>0</v>
      </c>
      <c r="K675" s="5">
        <v>0</v>
      </c>
      <c r="L675" s="5">
        <v>0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6">
        <v>0.47293810661303981</v>
      </c>
      <c r="W675" s="5">
        <v>0</v>
      </c>
      <c r="X675" s="6">
        <v>0</v>
      </c>
      <c r="Y675" s="5">
        <v>0</v>
      </c>
      <c r="Z675" s="2"/>
    </row>
    <row r="676" spans="1:26" outlineLevel="6">
      <c r="A676" s="13" t="s">
        <v>227</v>
      </c>
      <c r="B676" s="20" t="s">
        <v>737</v>
      </c>
      <c r="C676" s="11" t="s">
        <v>17</v>
      </c>
      <c r="D676" s="21">
        <v>3367468</v>
      </c>
      <c r="E676" s="21">
        <f t="shared" si="10"/>
        <v>78199</v>
      </c>
      <c r="F676" s="21">
        <v>3445667</v>
      </c>
      <c r="G676" s="5">
        <v>0</v>
      </c>
      <c r="H676" s="5">
        <v>0</v>
      </c>
      <c r="I676" s="5">
        <v>0</v>
      </c>
      <c r="J676" s="5">
        <v>0</v>
      </c>
      <c r="K676" s="5">
        <v>0</v>
      </c>
      <c r="L676" s="5">
        <v>0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6">
        <v>0.47293810661303981</v>
      </c>
      <c r="W676" s="5">
        <v>0</v>
      </c>
      <c r="X676" s="6">
        <v>0</v>
      </c>
      <c r="Y676" s="5">
        <v>0</v>
      </c>
      <c r="Z676" s="2"/>
    </row>
    <row r="677" spans="1:26" ht="30" outlineLevel="1">
      <c r="A677" s="13" t="s">
        <v>411</v>
      </c>
      <c r="B677" s="20" t="s">
        <v>738</v>
      </c>
      <c r="C677" s="11" t="s">
        <v>2</v>
      </c>
      <c r="D677" s="21">
        <f>D678</f>
        <v>4702290</v>
      </c>
      <c r="E677" s="21">
        <f t="shared" si="10"/>
        <v>0</v>
      </c>
      <c r="F677" s="21">
        <f>F678</f>
        <v>4702290</v>
      </c>
      <c r="G677" s="5">
        <v>0</v>
      </c>
      <c r="H677" s="5">
        <v>0</v>
      </c>
      <c r="I677" s="5">
        <v>0</v>
      </c>
      <c r="J677" s="5">
        <v>0</v>
      </c>
      <c r="K677" s="5">
        <v>0</v>
      </c>
      <c r="L677" s="5">
        <v>0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6">
        <v>0.81798385892830938</v>
      </c>
      <c r="W677" s="5">
        <v>0</v>
      </c>
      <c r="X677" s="6">
        <v>0</v>
      </c>
      <c r="Y677" s="5">
        <v>0</v>
      </c>
      <c r="Z677" s="2"/>
    </row>
    <row r="678" spans="1:26" ht="30" outlineLevel="3">
      <c r="A678" s="13" t="s">
        <v>412</v>
      </c>
      <c r="B678" s="20" t="s">
        <v>739</v>
      </c>
      <c r="C678" s="11" t="s">
        <v>2</v>
      </c>
      <c r="D678" s="21">
        <f>D679+D682+D685+D688</f>
        <v>4702290</v>
      </c>
      <c r="E678" s="21">
        <f t="shared" si="10"/>
        <v>0</v>
      </c>
      <c r="F678" s="21">
        <f>F679+F682+F685+F688</f>
        <v>4702290</v>
      </c>
      <c r="G678" s="5">
        <v>0</v>
      </c>
      <c r="H678" s="5">
        <v>0</v>
      </c>
      <c r="I678" s="5">
        <v>0</v>
      </c>
      <c r="J678" s="5">
        <v>0</v>
      </c>
      <c r="K678" s="5">
        <v>0</v>
      </c>
      <c r="L678" s="5">
        <v>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6">
        <v>0.81798385892830938</v>
      </c>
      <c r="W678" s="5">
        <v>0</v>
      </c>
      <c r="X678" s="6">
        <v>0</v>
      </c>
      <c r="Y678" s="5">
        <v>0</v>
      </c>
      <c r="Z678" s="2"/>
    </row>
    <row r="679" spans="1:26" ht="30" outlineLevel="4">
      <c r="A679" s="13" t="s">
        <v>413</v>
      </c>
      <c r="B679" s="20" t="s">
        <v>740</v>
      </c>
      <c r="C679" s="11" t="s">
        <v>2</v>
      </c>
      <c r="D679" s="21">
        <f>D680</f>
        <v>2513</v>
      </c>
      <c r="E679" s="21">
        <f t="shared" si="10"/>
        <v>0</v>
      </c>
      <c r="F679" s="21">
        <f>F680</f>
        <v>2513</v>
      </c>
      <c r="G679" s="5">
        <v>0</v>
      </c>
      <c r="H679" s="5">
        <v>0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6">
        <v>0</v>
      </c>
      <c r="W679" s="5">
        <v>0</v>
      </c>
      <c r="X679" s="6">
        <v>0</v>
      </c>
      <c r="Y679" s="5">
        <v>0</v>
      </c>
      <c r="Z679" s="2"/>
    </row>
    <row r="680" spans="1:26" ht="37.5" customHeight="1" outlineLevel="5">
      <c r="A680" s="13" t="s">
        <v>59</v>
      </c>
      <c r="B680" s="20" t="s">
        <v>740</v>
      </c>
      <c r="C680" s="11" t="s">
        <v>3</v>
      </c>
      <c r="D680" s="21">
        <f>D681</f>
        <v>2513</v>
      </c>
      <c r="E680" s="21">
        <f t="shared" si="10"/>
        <v>0</v>
      </c>
      <c r="F680" s="21">
        <f>F681</f>
        <v>2513</v>
      </c>
      <c r="G680" s="5">
        <v>0</v>
      </c>
      <c r="H680" s="5">
        <v>0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6">
        <v>0</v>
      </c>
      <c r="W680" s="5">
        <v>0</v>
      </c>
      <c r="X680" s="6">
        <v>0</v>
      </c>
      <c r="Y680" s="5">
        <v>0</v>
      </c>
      <c r="Z680" s="2"/>
    </row>
    <row r="681" spans="1:26" ht="30" outlineLevel="6">
      <c r="A681" s="13" t="s">
        <v>60</v>
      </c>
      <c r="B681" s="20" t="s">
        <v>740</v>
      </c>
      <c r="C681" s="11" t="s">
        <v>4</v>
      </c>
      <c r="D681" s="21">
        <v>2513</v>
      </c>
      <c r="E681" s="21">
        <f t="shared" si="10"/>
        <v>0</v>
      </c>
      <c r="F681" s="21">
        <v>2513</v>
      </c>
      <c r="G681" s="5">
        <v>0</v>
      </c>
      <c r="H681" s="5">
        <v>0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6">
        <v>0</v>
      </c>
      <c r="W681" s="5">
        <v>0</v>
      </c>
      <c r="X681" s="6">
        <v>0</v>
      </c>
      <c r="Y681" s="5">
        <v>0</v>
      </c>
      <c r="Z681" s="2"/>
    </row>
    <row r="682" spans="1:26" ht="30" outlineLevel="4">
      <c r="A682" s="13" t="s">
        <v>414</v>
      </c>
      <c r="B682" s="20" t="s">
        <v>741</v>
      </c>
      <c r="C682" s="11" t="s">
        <v>2</v>
      </c>
      <c r="D682" s="21">
        <f>D683</f>
        <v>980490</v>
      </c>
      <c r="E682" s="21">
        <f t="shared" si="10"/>
        <v>0</v>
      </c>
      <c r="F682" s="21">
        <f>F683</f>
        <v>980490</v>
      </c>
      <c r="G682" s="5">
        <v>0</v>
      </c>
      <c r="H682" s="5">
        <v>0</v>
      </c>
      <c r="I682" s="5">
        <v>0</v>
      </c>
      <c r="J682" s="5">
        <v>0</v>
      </c>
      <c r="K682" s="5">
        <v>0</v>
      </c>
      <c r="L682" s="5">
        <v>0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6">
        <v>0.13043478260869565</v>
      </c>
      <c r="W682" s="5">
        <v>0</v>
      </c>
      <c r="X682" s="6">
        <v>0</v>
      </c>
      <c r="Y682" s="5">
        <v>0</v>
      </c>
      <c r="Z682" s="2"/>
    </row>
    <row r="683" spans="1:26" ht="30" outlineLevel="5">
      <c r="A683" s="13" t="s">
        <v>59</v>
      </c>
      <c r="B683" s="20" t="s">
        <v>741</v>
      </c>
      <c r="C683" s="11" t="s">
        <v>3</v>
      </c>
      <c r="D683" s="21">
        <f>D684</f>
        <v>980490</v>
      </c>
      <c r="E683" s="21">
        <f t="shared" si="10"/>
        <v>0</v>
      </c>
      <c r="F683" s="21">
        <f>F684</f>
        <v>980490</v>
      </c>
      <c r="G683" s="5">
        <v>0</v>
      </c>
      <c r="H683" s="5">
        <v>0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6">
        <v>0.13043478260869565</v>
      </c>
      <c r="W683" s="5">
        <v>0</v>
      </c>
      <c r="X683" s="6">
        <v>0</v>
      </c>
      <c r="Y683" s="5">
        <v>0</v>
      </c>
      <c r="Z683" s="2"/>
    </row>
    <row r="684" spans="1:26" ht="30" outlineLevel="6">
      <c r="A684" s="13" t="s">
        <v>60</v>
      </c>
      <c r="B684" s="20" t="s">
        <v>741</v>
      </c>
      <c r="C684" s="11" t="s">
        <v>4</v>
      </c>
      <c r="D684" s="21">
        <v>980490</v>
      </c>
      <c r="E684" s="21">
        <f t="shared" si="10"/>
        <v>0</v>
      </c>
      <c r="F684" s="21">
        <v>980490</v>
      </c>
      <c r="G684" s="5">
        <v>0</v>
      </c>
      <c r="H684" s="5">
        <v>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6">
        <v>0.13043478260869565</v>
      </c>
      <c r="W684" s="5">
        <v>0</v>
      </c>
      <c r="X684" s="6">
        <v>0</v>
      </c>
      <c r="Y684" s="5">
        <v>0</v>
      </c>
      <c r="Z684" s="2"/>
    </row>
    <row r="685" spans="1:26" ht="30" outlineLevel="4">
      <c r="A685" s="13" t="s">
        <v>415</v>
      </c>
      <c r="B685" s="20" t="s">
        <v>742</v>
      </c>
      <c r="C685" s="11" t="s">
        <v>2</v>
      </c>
      <c r="D685" s="21">
        <f>D686</f>
        <v>3619287</v>
      </c>
      <c r="E685" s="21">
        <f t="shared" si="10"/>
        <v>0</v>
      </c>
      <c r="F685" s="21">
        <f>F686</f>
        <v>3619287</v>
      </c>
      <c r="G685" s="5">
        <v>0</v>
      </c>
      <c r="H685" s="5">
        <v>0</v>
      </c>
      <c r="I685" s="5">
        <v>0</v>
      </c>
      <c r="J685" s="5">
        <v>0</v>
      </c>
      <c r="K685" s="5">
        <v>0</v>
      </c>
      <c r="L685" s="5">
        <v>0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6">
        <v>1</v>
      </c>
      <c r="W685" s="5">
        <v>0</v>
      </c>
      <c r="X685" s="6">
        <v>0</v>
      </c>
      <c r="Y685" s="5">
        <v>0</v>
      </c>
      <c r="Z685" s="2"/>
    </row>
    <row r="686" spans="1:26" ht="30" outlineLevel="5">
      <c r="A686" s="13" t="s">
        <v>58</v>
      </c>
      <c r="B686" s="20" t="s">
        <v>742</v>
      </c>
      <c r="C686" s="11" t="s">
        <v>3</v>
      </c>
      <c r="D686" s="21">
        <f>D687</f>
        <v>3619287</v>
      </c>
      <c r="E686" s="21">
        <f t="shared" si="10"/>
        <v>0</v>
      </c>
      <c r="F686" s="21">
        <f>F687</f>
        <v>3619287</v>
      </c>
      <c r="G686" s="5">
        <v>0</v>
      </c>
      <c r="H686" s="5">
        <v>0</v>
      </c>
      <c r="I686" s="5">
        <v>0</v>
      </c>
      <c r="J686" s="5">
        <v>0</v>
      </c>
      <c r="K686" s="5">
        <v>0</v>
      </c>
      <c r="L686" s="5">
        <v>0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6">
        <v>1</v>
      </c>
      <c r="W686" s="5">
        <v>0</v>
      </c>
      <c r="X686" s="6">
        <v>0</v>
      </c>
      <c r="Y686" s="5">
        <v>0</v>
      </c>
      <c r="Z686" s="2"/>
    </row>
    <row r="687" spans="1:26" ht="30" outlineLevel="6">
      <c r="A687" s="13" t="s">
        <v>60</v>
      </c>
      <c r="B687" s="20" t="s">
        <v>742</v>
      </c>
      <c r="C687" s="11" t="s">
        <v>4</v>
      </c>
      <c r="D687" s="21">
        <v>3619287</v>
      </c>
      <c r="E687" s="21">
        <f t="shared" si="10"/>
        <v>0</v>
      </c>
      <c r="F687" s="21">
        <v>3619287</v>
      </c>
      <c r="G687" s="5">
        <v>0</v>
      </c>
      <c r="H687" s="5">
        <v>0</v>
      </c>
      <c r="I687" s="5">
        <v>0</v>
      </c>
      <c r="J687" s="5">
        <v>0</v>
      </c>
      <c r="K687" s="5">
        <v>0</v>
      </c>
      <c r="L687" s="5">
        <v>0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6">
        <v>1</v>
      </c>
      <c r="W687" s="5">
        <v>0</v>
      </c>
      <c r="X687" s="6">
        <v>0</v>
      </c>
      <c r="Y687" s="5">
        <v>0</v>
      </c>
      <c r="Z687" s="2"/>
    </row>
    <row r="688" spans="1:26" ht="30" outlineLevel="4">
      <c r="A688" s="13" t="s">
        <v>416</v>
      </c>
      <c r="B688" s="20" t="s">
        <v>743</v>
      </c>
      <c r="C688" s="11" t="s">
        <v>2</v>
      </c>
      <c r="D688" s="21">
        <f>D689</f>
        <v>100000</v>
      </c>
      <c r="E688" s="21">
        <f t="shared" si="10"/>
        <v>0</v>
      </c>
      <c r="F688" s="21">
        <f>F689</f>
        <v>100000</v>
      </c>
      <c r="G688" s="5">
        <v>0</v>
      </c>
      <c r="H688" s="5">
        <v>0</v>
      </c>
      <c r="I688" s="5">
        <v>0</v>
      </c>
      <c r="J688" s="5">
        <v>0</v>
      </c>
      <c r="K688" s="5">
        <v>0</v>
      </c>
      <c r="L688" s="5">
        <v>0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6">
        <v>0.99220319999999995</v>
      </c>
      <c r="W688" s="5">
        <v>0</v>
      </c>
      <c r="X688" s="6">
        <v>0</v>
      </c>
      <c r="Y688" s="5">
        <v>0</v>
      </c>
      <c r="Z688" s="2"/>
    </row>
    <row r="689" spans="1:26" ht="36" customHeight="1" outlineLevel="5">
      <c r="A689" s="13" t="s">
        <v>59</v>
      </c>
      <c r="B689" s="20" t="s">
        <v>743</v>
      </c>
      <c r="C689" s="11" t="s">
        <v>3</v>
      </c>
      <c r="D689" s="21">
        <f>D690</f>
        <v>100000</v>
      </c>
      <c r="E689" s="21">
        <f t="shared" si="10"/>
        <v>0</v>
      </c>
      <c r="F689" s="21">
        <f>F690</f>
        <v>100000</v>
      </c>
      <c r="G689" s="5">
        <v>0</v>
      </c>
      <c r="H689" s="5">
        <v>0</v>
      </c>
      <c r="I689" s="5">
        <v>0</v>
      </c>
      <c r="J689" s="5">
        <v>0</v>
      </c>
      <c r="K689" s="5">
        <v>0</v>
      </c>
      <c r="L689" s="5">
        <v>0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6">
        <v>0.99220319999999995</v>
      </c>
      <c r="W689" s="5">
        <v>0</v>
      </c>
      <c r="X689" s="6">
        <v>0</v>
      </c>
      <c r="Y689" s="5">
        <v>0</v>
      </c>
      <c r="Z689" s="2"/>
    </row>
    <row r="690" spans="1:26" ht="34.5" customHeight="1" outlineLevel="6">
      <c r="A690" s="13" t="s">
        <v>90</v>
      </c>
      <c r="B690" s="20" t="s">
        <v>743</v>
      </c>
      <c r="C690" s="11" t="s">
        <v>4</v>
      </c>
      <c r="D690" s="21">
        <v>100000</v>
      </c>
      <c r="E690" s="21">
        <f t="shared" si="10"/>
        <v>0</v>
      </c>
      <c r="F690" s="21">
        <v>100000</v>
      </c>
      <c r="G690" s="5">
        <v>0</v>
      </c>
      <c r="H690" s="5">
        <v>0</v>
      </c>
      <c r="I690" s="5">
        <v>0</v>
      </c>
      <c r="J690" s="5">
        <v>0</v>
      </c>
      <c r="K690" s="5">
        <v>0</v>
      </c>
      <c r="L690" s="5">
        <v>0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6">
        <v>0.99220319999999995</v>
      </c>
      <c r="W690" s="5">
        <v>0</v>
      </c>
      <c r="X690" s="6">
        <v>0</v>
      </c>
      <c r="Y690" s="5">
        <v>0</v>
      </c>
      <c r="Z690" s="2"/>
    </row>
    <row r="691" spans="1:26" ht="48.75" customHeight="1">
      <c r="A691" s="10" t="s">
        <v>417</v>
      </c>
      <c r="B691" s="18" t="s">
        <v>744</v>
      </c>
      <c r="C691" s="12" t="s">
        <v>2</v>
      </c>
      <c r="D691" s="19">
        <f>D692+D696+D700</f>
        <v>5164000</v>
      </c>
      <c r="E691" s="19">
        <f t="shared" si="10"/>
        <v>0</v>
      </c>
      <c r="F691" s="19">
        <f>F692+F696+F700</f>
        <v>5164000</v>
      </c>
      <c r="G691" s="5">
        <v>0</v>
      </c>
      <c r="H691" s="5">
        <v>0</v>
      </c>
      <c r="I691" s="5">
        <v>0</v>
      </c>
      <c r="J691" s="5">
        <v>0</v>
      </c>
      <c r="K691" s="5">
        <v>0</v>
      </c>
      <c r="L691" s="5">
        <v>0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6">
        <v>0.66862896979085984</v>
      </c>
      <c r="W691" s="5">
        <v>0</v>
      </c>
      <c r="X691" s="6">
        <v>0</v>
      </c>
      <c r="Y691" s="5">
        <v>0</v>
      </c>
      <c r="Z691" s="2"/>
    </row>
    <row r="692" spans="1:26" ht="59.25" customHeight="1" outlineLevel="3">
      <c r="A692" s="13" t="s">
        <v>418</v>
      </c>
      <c r="B692" s="20" t="s">
        <v>745</v>
      </c>
      <c r="C692" s="11" t="s">
        <v>2</v>
      </c>
      <c r="D692" s="21">
        <f>D693</f>
        <v>4693512</v>
      </c>
      <c r="E692" s="21">
        <f t="shared" si="10"/>
        <v>0</v>
      </c>
      <c r="F692" s="21">
        <f>F693</f>
        <v>4693512</v>
      </c>
      <c r="G692" s="5">
        <v>0</v>
      </c>
      <c r="H692" s="5">
        <v>0</v>
      </c>
      <c r="I692" s="5">
        <v>0</v>
      </c>
      <c r="J692" s="5">
        <v>0</v>
      </c>
      <c r="K692" s="5">
        <v>0</v>
      </c>
      <c r="L692" s="5">
        <v>0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6">
        <v>0.67314624954618207</v>
      </c>
      <c r="W692" s="5">
        <v>0</v>
      </c>
      <c r="X692" s="6">
        <v>0</v>
      </c>
      <c r="Y692" s="5">
        <v>0</v>
      </c>
      <c r="Z692" s="2"/>
    </row>
    <row r="693" spans="1:26" ht="33" customHeight="1" outlineLevel="4">
      <c r="A693" s="13" t="s">
        <v>419</v>
      </c>
      <c r="B693" s="20" t="s">
        <v>746</v>
      </c>
      <c r="C693" s="11" t="s">
        <v>2</v>
      </c>
      <c r="D693" s="21">
        <f>D694</f>
        <v>4693512</v>
      </c>
      <c r="E693" s="21">
        <f t="shared" si="10"/>
        <v>0</v>
      </c>
      <c r="F693" s="21">
        <f>F694</f>
        <v>4693512</v>
      </c>
      <c r="G693" s="5">
        <v>0</v>
      </c>
      <c r="H693" s="5">
        <v>0</v>
      </c>
      <c r="I693" s="5">
        <v>0</v>
      </c>
      <c r="J693" s="5">
        <v>0</v>
      </c>
      <c r="K693" s="5">
        <v>0</v>
      </c>
      <c r="L693" s="5">
        <v>0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6">
        <v>0.67314624954618207</v>
      </c>
      <c r="W693" s="5">
        <v>0</v>
      </c>
      <c r="X693" s="6">
        <v>0</v>
      </c>
      <c r="Y693" s="5">
        <v>0</v>
      </c>
      <c r="Z693" s="2"/>
    </row>
    <row r="694" spans="1:26" ht="30" outlineLevel="5">
      <c r="A694" s="13" t="s">
        <v>420</v>
      </c>
      <c r="B694" s="20" t="s">
        <v>746</v>
      </c>
      <c r="C694" s="11" t="s">
        <v>32</v>
      </c>
      <c r="D694" s="21">
        <f>D695</f>
        <v>4693512</v>
      </c>
      <c r="E694" s="21">
        <f t="shared" si="10"/>
        <v>0</v>
      </c>
      <c r="F694" s="21">
        <f>F695</f>
        <v>4693512</v>
      </c>
      <c r="G694" s="5">
        <v>0</v>
      </c>
      <c r="H694" s="5">
        <v>0</v>
      </c>
      <c r="I694" s="5">
        <v>0</v>
      </c>
      <c r="J694" s="5">
        <v>0</v>
      </c>
      <c r="K694" s="5">
        <v>0</v>
      </c>
      <c r="L694" s="5">
        <v>0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6">
        <v>0.67314624954618207</v>
      </c>
      <c r="W694" s="5">
        <v>0</v>
      </c>
      <c r="X694" s="6">
        <v>0</v>
      </c>
      <c r="Y694" s="5">
        <v>0</v>
      </c>
      <c r="Z694" s="2"/>
    </row>
    <row r="695" spans="1:26" outlineLevel="6">
      <c r="A695" s="13" t="s">
        <v>421</v>
      </c>
      <c r="B695" s="20" t="s">
        <v>746</v>
      </c>
      <c r="C695" s="11" t="s">
        <v>33</v>
      </c>
      <c r="D695" s="21">
        <v>4693512</v>
      </c>
      <c r="E695" s="21">
        <f t="shared" si="10"/>
        <v>0</v>
      </c>
      <c r="F695" s="21">
        <v>4693512</v>
      </c>
      <c r="G695" s="5">
        <v>0</v>
      </c>
      <c r="H695" s="5">
        <v>0</v>
      </c>
      <c r="I695" s="5">
        <v>0</v>
      </c>
      <c r="J695" s="5">
        <v>0</v>
      </c>
      <c r="K695" s="5">
        <v>0</v>
      </c>
      <c r="L695" s="5">
        <v>0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6">
        <v>0.67314624954618207</v>
      </c>
      <c r="W695" s="5">
        <v>0</v>
      </c>
      <c r="X695" s="6">
        <v>0</v>
      </c>
      <c r="Y695" s="5">
        <v>0</v>
      </c>
      <c r="Z695" s="2"/>
    </row>
    <row r="696" spans="1:26" ht="30" outlineLevel="3">
      <c r="A696" s="13" t="s">
        <v>422</v>
      </c>
      <c r="B696" s="20" t="s">
        <v>747</v>
      </c>
      <c r="C696" s="11" t="s">
        <v>2</v>
      </c>
      <c r="D696" s="21">
        <f>D697</f>
        <v>288000</v>
      </c>
      <c r="E696" s="21">
        <f t="shared" si="10"/>
        <v>0</v>
      </c>
      <c r="F696" s="21">
        <f>F697</f>
        <v>288000</v>
      </c>
      <c r="G696" s="5">
        <v>0</v>
      </c>
      <c r="H696" s="5">
        <v>0</v>
      </c>
      <c r="I696" s="5">
        <v>0</v>
      </c>
      <c r="J696" s="5">
        <v>0</v>
      </c>
      <c r="K696" s="5">
        <v>0</v>
      </c>
      <c r="L696" s="5">
        <v>0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6">
        <v>0.66666666666666663</v>
      </c>
      <c r="W696" s="5">
        <v>0</v>
      </c>
      <c r="X696" s="6">
        <v>0</v>
      </c>
      <c r="Y696" s="5">
        <v>0</v>
      </c>
      <c r="Z696" s="2"/>
    </row>
    <row r="697" spans="1:26" ht="30" outlineLevel="4">
      <c r="A697" s="13" t="s">
        <v>423</v>
      </c>
      <c r="B697" s="20" t="s">
        <v>748</v>
      </c>
      <c r="C697" s="11" t="s">
        <v>2</v>
      </c>
      <c r="D697" s="21">
        <f>D698</f>
        <v>288000</v>
      </c>
      <c r="E697" s="21">
        <f t="shared" si="10"/>
        <v>0</v>
      </c>
      <c r="F697" s="21">
        <f>F698</f>
        <v>288000</v>
      </c>
      <c r="G697" s="5">
        <v>0</v>
      </c>
      <c r="H697" s="5">
        <v>0</v>
      </c>
      <c r="I697" s="5">
        <v>0</v>
      </c>
      <c r="J697" s="5">
        <v>0</v>
      </c>
      <c r="K697" s="5">
        <v>0</v>
      </c>
      <c r="L697" s="5">
        <v>0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6">
        <v>0.66666666666666663</v>
      </c>
      <c r="W697" s="5">
        <v>0</v>
      </c>
      <c r="X697" s="6">
        <v>0</v>
      </c>
      <c r="Y697" s="5">
        <v>0</v>
      </c>
      <c r="Z697" s="2"/>
    </row>
    <row r="698" spans="1:26" ht="30" outlineLevel="5">
      <c r="A698" s="13" t="s">
        <v>420</v>
      </c>
      <c r="B698" s="20" t="s">
        <v>748</v>
      </c>
      <c r="C698" s="11" t="s">
        <v>32</v>
      </c>
      <c r="D698" s="21">
        <f>D699</f>
        <v>288000</v>
      </c>
      <c r="E698" s="21">
        <f t="shared" si="10"/>
        <v>0</v>
      </c>
      <c r="F698" s="21">
        <f>F699</f>
        <v>288000</v>
      </c>
      <c r="G698" s="5">
        <v>0</v>
      </c>
      <c r="H698" s="5">
        <v>0</v>
      </c>
      <c r="I698" s="5">
        <v>0</v>
      </c>
      <c r="J698" s="5">
        <v>0</v>
      </c>
      <c r="K698" s="5">
        <v>0</v>
      </c>
      <c r="L698" s="5">
        <v>0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6">
        <v>0.66666666666666663</v>
      </c>
      <c r="W698" s="5">
        <v>0</v>
      </c>
      <c r="X698" s="6">
        <v>0</v>
      </c>
      <c r="Y698" s="5">
        <v>0</v>
      </c>
      <c r="Z698" s="2"/>
    </row>
    <row r="699" spans="1:26" outlineLevel="6">
      <c r="A699" s="13" t="s">
        <v>421</v>
      </c>
      <c r="B699" s="20" t="s">
        <v>748</v>
      </c>
      <c r="C699" s="11" t="s">
        <v>33</v>
      </c>
      <c r="D699" s="21">
        <v>288000</v>
      </c>
      <c r="E699" s="21">
        <f t="shared" si="10"/>
        <v>0</v>
      </c>
      <c r="F699" s="21">
        <v>288000</v>
      </c>
      <c r="G699" s="5">
        <v>0</v>
      </c>
      <c r="H699" s="5">
        <v>0</v>
      </c>
      <c r="I699" s="5">
        <v>0</v>
      </c>
      <c r="J699" s="5">
        <v>0</v>
      </c>
      <c r="K699" s="5">
        <v>0</v>
      </c>
      <c r="L699" s="5">
        <v>0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6">
        <v>0.66666666666666663</v>
      </c>
      <c r="W699" s="5">
        <v>0</v>
      </c>
      <c r="X699" s="6">
        <v>0</v>
      </c>
      <c r="Y699" s="5">
        <v>0</v>
      </c>
      <c r="Z699" s="2"/>
    </row>
    <row r="700" spans="1:26" ht="104.25" customHeight="1" outlineLevel="3">
      <c r="A700" s="13" t="s">
        <v>424</v>
      </c>
      <c r="B700" s="20" t="s">
        <v>749</v>
      </c>
      <c r="C700" s="11" t="s">
        <v>2</v>
      </c>
      <c r="D700" s="21">
        <f>D701</f>
        <v>182488</v>
      </c>
      <c r="E700" s="21">
        <f t="shared" si="10"/>
        <v>0</v>
      </c>
      <c r="F700" s="21">
        <f>F701</f>
        <v>182488</v>
      </c>
      <c r="G700" s="5">
        <v>0</v>
      </c>
      <c r="H700" s="5">
        <v>0</v>
      </c>
      <c r="I700" s="5">
        <v>0</v>
      </c>
      <c r="J700" s="5">
        <v>0</v>
      </c>
      <c r="K700" s="5">
        <v>0</v>
      </c>
      <c r="L700" s="5">
        <v>0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6">
        <v>0.55554337819473065</v>
      </c>
      <c r="W700" s="5">
        <v>0</v>
      </c>
      <c r="X700" s="6">
        <v>0</v>
      </c>
      <c r="Y700" s="5">
        <v>0</v>
      </c>
      <c r="Z700" s="2"/>
    </row>
    <row r="701" spans="1:26" ht="92.25" customHeight="1" outlineLevel="4">
      <c r="A701" s="13" t="s">
        <v>425</v>
      </c>
      <c r="B701" s="20" t="s">
        <v>750</v>
      </c>
      <c r="C701" s="11" t="s">
        <v>2</v>
      </c>
      <c r="D701" s="21">
        <f>D702</f>
        <v>182488</v>
      </c>
      <c r="E701" s="21">
        <f t="shared" si="10"/>
        <v>0</v>
      </c>
      <c r="F701" s="21">
        <f>F702</f>
        <v>182488</v>
      </c>
      <c r="G701" s="5">
        <v>0</v>
      </c>
      <c r="H701" s="5">
        <v>0</v>
      </c>
      <c r="I701" s="5">
        <v>0</v>
      </c>
      <c r="J701" s="5">
        <v>0</v>
      </c>
      <c r="K701" s="5">
        <v>0</v>
      </c>
      <c r="L701" s="5">
        <v>0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6">
        <v>0.55554337819473065</v>
      </c>
      <c r="W701" s="5">
        <v>0</v>
      </c>
      <c r="X701" s="6">
        <v>0</v>
      </c>
      <c r="Y701" s="5">
        <v>0</v>
      </c>
      <c r="Z701" s="2"/>
    </row>
    <row r="702" spans="1:26" ht="33" customHeight="1" outlineLevel="5">
      <c r="A702" s="13" t="s">
        <v>420</v>
      </c>
      <c r="B702" s="20" t="s">
        <v>750</v>
      </c>
      <c r="C702" s="11" t="s">
        <v>32</v>
      </c>
      <c r="D702" s="21">
        <f>D703</f>
        <v>182488</v>
      </c>
      <c r="E702" s="21">
        <f t="shared" si="10"/>
        <v>0</v>
      </c>
      <c r="F702" s="21">
        <f>F703</f>
        <v>182488</v>
      </c>
      <c r="G702" s="5">
        <v>0</v>
      </c>
      <c r="H702" s="5">
        <v>0</v>
      </c>
      <c r="I702" s="5">
        <v>0</v>
      </c>
      <c r="J702" s="5">
        <v>0</v>
      </c>
      <c r="K702" s="5">
        <v>0</v>
      </c>
      <c r="L702" s="5">
        <v>0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6">
        <v>0.55554337819473065</v>
      </c>
      <c r="W702" s="5">
        <v>0</v>
      </c>
      <c r="X702" s="6">
        <v>0</v>
      </c>
      <c r="Y702" s="5">
        <v>0</v>
      </c>
      <c r="Z702" s="2"/>
    </row>
    <row r="703" spans="1:26" outlineLevel="6">
      <c r="A703" s="13" t="s">
        <v>421</v>
      </c>
      <c r="B703" s="20" t="s">
        <v>750</v>
      </c>
      <c r="C703" s="11" t="s">
        <v>33</v>
      </c>
      <c r="D703" s="21">
        <v>182488</v>
      </c>
      <c r="E703" s="21">
        <f t="shared" ref="E703:E768" si="11">F703-D703</f>
        <v>0</v>
      </c>
      <c r="F703" s="21">
        <v>182488</v>
      </c>
      <c r="G703" s="5">
        <v>0</v>
      </c>
      <c r="H703" s="5">
        <v>0</v>
      </c>
      <c r="I703" s="5">
        <v>0</v>
      </c>
      <c r="J703" s="5">
        <v>0</v>
      </c>
      <c r="K703" s="5">
        <v>0</v>
      </c>
      <c r="L703" s="5">
        <v>0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6">
        <v>0.55554337819473065</v>
      </c>
      <c r="W703" s="5">
        <v>0</v>
      </c>
      <c r="X703" s="6">
        <v>0</v>
      </c>
      <c r="Y703" s="5">
        <v>0</v>
      </c>
      <c r="Z703" s="2"/>
    </row>
    <row r="704" spans="1:26" ht="28.5">
      <c r="A704" s="10" t="s">
        <v>426</v>
      </c>
      <c r="B704" s="18" t="s">
        <v>751</v>
      </c>
      <c r="C704" s="12" t="s">
        <v>2</v>
      </c>
      <c r="D704" s="19">
        <f>D705</f>
        <v>32012173.279999997</v>
      </c>
      <c r="E704" s="19">
        <f t="shared" si="11"/>
        <v>0</v>
      </c>
      <c r="F704" s="19">
        <f>F705</f>
        <v>32012173.280000001</v>
      </c>
      <c r="G704" s="5">
        <v>0</v>
      </c>
      <c r="H704" s="5">
        <v>0</v>
      </c>
      <c r="I704" s="5">
        <v>0</v>
      </c>
      <c r="J704" s="5">
        <v>0</v>
      </c>
      <c r="K704" s="5">
        <v>0</v>
      </c>
      <c r="L704" s="5">
        <v>0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6">
        <v>0.48709350607388691</v>
      </c>
      <c r="W704" s="5">
        <v>0</v>
      </c>
      <c r="X704" s="6">
        <v>0</v>
      </c>
      <c r="Y704" s="5">
        <v>0</v>
      </c>
      <c r="Z704" s="2"/>
    </row>
    <row r="705" spans="1:26" ht="33.75" customHeight="1" outlineLevel="1">
      <c r="A705" s="13" t="s">
        <v>427</v>
      </c>
      <c r="B705" s="20" t="s">
        <v>752</v>
      </c>
      <c r="C705" s="11" t="s">
        <v>2</v>
      </c>
      <c r="D705" s="21">
        <f>D706+D712</f>
        <v>32012173.279999997</v>
      </c>
      <c r="E705" s="21">
        <f t="shared" si="11"/>
        <v>0</v>
      </c>
      <c r="F705" s="21">
        <f>F706+F712</f>
        <v>32012173.280000001</v>
      </c>
      <c r="G705" s="5">
        <v>0</v>
      </c>
      <c r="H705" s="5">
        <v>0</v>
      </c>
      <c r="I705" s="5">
        <v>0</v>
      </c>
      <c r="J705" s="5">
        <v>0</v>
      </c>
      <c r="K705" s="5">
        <v>0</v>
      </c>
      <c r="L705" s="5">
        <v>0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6">
        <v>0.48709350607388691</v>
      </c>
      <c r="W705" s="5">
        <v>0</v>
      </c>
      <c r="X705" s="6">
        <v>0</v>
      </c>
      <c r="Y705" s="5">
        <v>0</v>
      </c>
      <c r="Z705" s="2"/>
    </row>
    <row r="706" spans="1:26" ht="51" customHeight="1" outlineLevel="3">
      <c r="A706" s="13" t="s">
        <v>428</v>
      </c>
      <c r="B706" s="20" t="s">
        <v>753</v>
      </c>
      <c r="C706" s="11" t="s">
        <v>2</v>
      </c>
      <c r="D706" s="21">
        <f>D707</f>
        <v>14553982.77</v>
      </c>
      <c r="E706" s="21">
        <f t="shared" si="11"/>
        <v>11730.980000000447</v>
      </c>
      <c r="F706" s="21">
        <f>F707</f>
        <v>14565713.75</v>
      </c>
      <c r="G706" s="5">
        <v>0</v>
      </c>
      <c r="H706" s="5">
        <v>0</v>
      </c>
      <c r="I706" s="5">
        <v>0</v>
      </c>
      <c r="J706" s="5">
        <v>0</v>
      </c>
      <c r="K706" s="5">
        <v>0</v>
      </c>
      <c r="L706" s="5">
        <v>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6">
        <v>0.25607938795161839</v>
      </c>
      <c r="W706" s="5">
        <v>0</v>
      </c>
      <c r="X706" s="6">
        <v>0</v>
      </c>
      <c r="Y706" s="5">
        <v>0</v>
      </c>
      <c r="Z706" s="2"/>
    </row>
    <row r="707" spans="1:26" ht="30" outlineLevel="4">
      <c r="A707" s="13" t="s">
        <v>429</v>
      </c>
      <c r="B707" s="20" t="s">
        <v>754</v>
      </c>
      <c r="C707" s="11" t="s">
        <v>2</v>
      </c>
      <c r="D707" s="21">
        <f>D708+D710</f>
        <v>14553982.77</v>
      </c>
      <c r="E707" s="21">
        <f t="shared" si="11"/>
        <v>11730.980000000447</v>
      </c>
      <c r="F707" s="21">
        <f>F708+F710</f>
        <v>14565713.75</v>
      </c>
      <c r="G707" s="5">
        <v>0</v>
      </c>
      <c r="H707" s="5">
        <v>0</v>
      </c>
      <c r="I707" s="5">
        <v>0</v>
      </c>
      <c r="J707" s="5">
        <v>0</v>
      </c>
      <c r="K707" s="5">
        <v>0</v>
      </c>
      <c r="L707" s="5">
        <v>0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6">
        <v>0.25607938795161839</v>
      </c>
      <c r="W707" s="5">
        <v>0</v>
      </c>
      <c r="X707" s="6">
        <v>0</v>
      </c>
      <c r="Y707" s="5">
        <v>0</v>
      </c>
      <c r="Z707" s="2"/>
    </row>
    <row r="708" spans="1:26" ht="30" outlineLevel="5">
      <c r="A708" s="13" t="s">
        <v>59</v>
      </c>
      <c r="B708" s="20" t="s">
        <v>754</v>
      </c>
      <c r="C708" s="11" t="s">
        <v>3</v>
      </c>
      <c r="D708" s="21">
        <f>D709</f>
        <v>1000000</v>
      </c>
      <c r="E708" s="21">
        <f t="shared" si="11"/>
        <v>357613.70999999996</v>
      </c>
      <c r="F708" s="21">
        <f>F709</f>
        <v>1357613.71</v>
      </c>
      <c r="G708" s="5">
        <v>0</v>
      </c>
      <c r="H708" s="5">
        <v>0</v>
      </c>
      <c r="I708" s="5">
        <v>0</v>
      </c>
      <c r="J708" s="5">
        <v>0</v>
      </c>
      <c r="K708" s="5">
        <v>0</v>
      </c>
      <c r="L708" s="5">
        <v>0</v>
      </c>
      <c r="M708" s="5">
        <v>0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6">
        <v>0</v>
      </c>
      <c r="W708" s="5">
        <v>0</v>
      </c>
      <c r="X708" s="6">
        <v>0</v>
      </c>
      <c r="Y708" s="5">
        <v>0</v>
      </c>
      <c r="Z708" s="2"/>
    </row>
    <row r="709" spans="1:26" ht="30" outlineLevel="6">
      <c r="A709" s="13" t="s">
        <v>60</v>
      </c>
      <c r="B709" s="20" t="s">
        <v>754</v>
      </c>
      <c r="C709" s="11" t="s">
        <v>4</v>
      </c>
      <c r="D709" s="21">
        <v>1000000</v>
      </c>
      <c r="E709" s="21">
        <f t="shared" si="11"/>
        <v>357613.70999999996</v>
      </c>
      <c r="F709" s="21">
        <v>1357613.71</v>
      </c>
      <c r="G709" s="5">
        <v>0</v>
      </c>
      <c r="H709" s="5">
        <v>0</v>
      </c>
      <c r="I709" s="5">
        <v>0</v>
      </c>
      <c r="J709" s="5">
        <v>0</v>
      </c>
      <c r="K709" s="5">
        <v>0</v>
      </c>
      <c r="L709" s="5">
        <v>0</v>
      </c>
      <c r="M709" s="5">
        <v>0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6">
        <v>0</v>
      </c>
      <c r="W709" s="5">
        <v>0</v>
      </c>
      <c r="X709" s="6">
        <v>0</v>
      </c>
      <c r="Y709" s="5">
        <v>0</v>
      </c>
      <c r="Z709" s="2"/>
    </row>
    <row r="710" spans="1:26" outlineLevel="5">
      <c r="A710" s="13" t="s">
        <v>62</v>
      </c>
      <c r="B710" s="20" t="s">
        <v>754</v>
      </c>
      <c r="C710" s="11" t="s">
        <v>6</v>
      </c>
      <c r="D710" s="21">
        <f>D711</f>
        <v>13553982.77</v>
      </c>
      <c r="E710" s="21">
        <f t="shared" si="11"/>
        <v>-345882.73000000045</v>
      </c>
      <c r="F710" s="21">
        <f>F711</f>
        <v>13208100.039999999</v>
      </c>
      <c r="G710" s="5">
        <v>0</v>
      </c>
      <c r="H710" s="5">
        <v>0</v>
      </c>
      <c r="I710" s="5">
        <v>0</v>
      </c>
      <c r="J710" s="5">
        <v>0</v>
      </c>
      <c r="K710" s="5">
        <v>0</v>
      </c>
      <c r="L710" s="5">
        <v>0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6">
        <v>0.27497268243908207</v>
      </c>
      <c r="W710" s="5">
        <v>0</v>
      </c>
      <c r="X710" s="6">
        <v>0</v>
      </c>
      <c r="Y710" s="5">
        <v>0</v>
      </c>
      <c r="Z710" s="2"/>
    </row>
    <row r="711" spans="1:26" outlineLevel="6">
      <c r="A711" s="13" t="s">
        <v>235</v>
      </c>
      <c r="B711" s="20" t="s">
        <v>754</v>
      </c>
      <c r="C711" s="11" t="s">
        <v>7</v>
      </c>
      <c r="D711" s="21">
        <v>13553982.77</v>
      </c>
      <c r="E711" s="21">
        <f t="shared" si="11"/>
        <v>-345882.73000000045</v>
      </c>
      <c r="F711" s="21">
        <v>13208100.039999999</v>
      </c>
      <c r="G711" s="5">
        <v>0</v>
      </c>
      <c r="H711" s="5">
        <v>0</v>
      </c>
      <c r="I711" s="5">
        <v>0</v>
      </c>
      <c r="J711" s="5">
        <v>0</v>
      </c>
      <c r="K711" s="5">
        <v>0</v>
      </c>
      <c r="L711" s="5">
        <v>0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6">
        <v>0.27497268243908207</v>
      </c>
      <c r="W711" s="5">
        <v>0</v>
      </c>
      <c r="X711" s="6">
        <v>0</v>
      </c>
      <c r="Y711" s="5">
        <v>0</v>
      </c>
      <c r="Z711" s="2"/>
    </row>
    <row r="712" spans="1:26" ht="45" outlineLevel="3">
      <c r="A712" s="13" t="s">
        <v>430</v>
      </c>
      <c r="B712" s="20" t="s">
        <v>755</v>
      </c>
      <c r="C712" s="11" t="s">
        <v>2</v>
      </c>
      <c r="D712" s="21">
        <f>D713</f>
        <v>17458190.509999998</v>
      </c>
      <c r="E712" s="21">
        <f t="shared" si="11"/>
        <v>-11730.979999996722</v>
      </c>
      <c r="F712" s="21">
        <f>F713</f>
        <v>17446459.530000001</v>
      </c>
      <c r="G712" s="5">
        <v>0</v>
      </c>
      <c r="H712" s="5">
        <v>0</v>
      </c>
      <c r="I712" s="5">
        <v>0</v>
      </c>
      <c r="J712" s="5">
        <v>0</v>
      </c>
      <c r="K712" s="5">
        <v>0</v>
      </c>
      <c r="L712" s="5">
        <v>0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6">
        <v>0.67967792614035349</v>
      </c>
      <c r="W712" s="5">
        <v>0</v>
      </c>
      <c r="X712" s="6">
        <v>0</v>
      </c>
      <c r="Y712" s="5">
        <v>0</v>
      </c>
      <c r="Z712" s="2"/>
    </row>
    <row r="713" spans="1:26" ht="49.5" customHeight="1" outlineLevel="4">
      <c r="A713" s="13" t="s">
        <v>431</v>
      </c>
      <c r="B713" s="20" t="s">
        <v>756</v>
      </c>
      <c r="C713" s="11" t="s">
        <v>2</v>
      </c>
      <c r="D713" s="21">
        <f>D714+D716</f>
        <v>17458190.509999998</v>
      </c>
      <c r="E713" s="21">
        <f t="shared" si="11"/>
        <v>-11730.979999996722</v>
      </c>
      <c r="F713" s="21">
        <f>F714+F716</f>
        <v>17446459.530000001</v>
      </c>
      <c r="G713" s="5">
        <v>0</v>
      </c>
      <c r="H713" s="5">
        <v>0</v>
      </c>
      <c r="I713" s="5">
        <v>0</v>
      </c>
      <c r="J713" s="5">
        <v>0</v>
      </c>
      <c r="K713" s="5">
        <v>0</v>
      </c>
      <c r="L713" s="5">
        <v>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6">
        <v>0.67967792614035349</v>
      </c>
      <c r="W713" s="5">
        <v>0</v>
      </c>
      <c r="X713" s="6">
        <v>0</v>
      </c>
      <c r="Y713" s="5">
        <v>0</v>
      </c>
      <c r="Z713" s="2"/>
    </row>
    <row r="714" spans="1:26" ht="36.75" customHeight="1" outlineLevel="5">
      <c r="A714" s="13" t="s">
        <v>59</v>
      </c>
      <c r="B714" s="20" t="s">
        <v>756</v>
      </c>
      <c r="C714" s="11" t="s">
        <v>3</v>
      </c>
      <c r="D714" s="21">
        <f>D715</f>
        <v>4545080</v>
      </c>
      <c r="E714" s="21">
        <f t="shared" si="11"/>
        <v>-950551.93000000017</v>
      </c>
      <c r="F714" s="21">
        <f>F715</f>
        <v>3594528.07</v>
      </c>
      <c r="G714" s="5">
        <v>0</v>
      </c>
      <c r="H714" s="5">
        <v>0</v>
      </c>
      <c r="I714" s="5">
        <v>0</v>
      </c>
      <c r="J714" s="5">
        <v>0</v>
      </c>
      <c r="K714" s="5">
        <v>0</v>
      </c>
      <c r="L714" s="5">
        <v>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6">
        <v>0.38543661057671152</v>
      </c>
      <c r="W714" s="5">
        <v>0</v>
      </c>
      <c r="X714" s="6">
        <v>0</v>
      </c>
      <c r="Y714" s="5">
        <v>0</v>
      </c>
      <c r="Z714" s="2"/>
    </row>
    <row r="715" spans="1:26" ht="30" outlineLevel="6">
      <c r="A715" s="13" t="s">
        <v>90</v>
      </c>
      <c r="B715" s="20" t="s">
        <v>756</v>
      </c>
      <c r="C715" s="11" t="s">
        <v>4</v>
      </c>
      <c r="D715" s="21">
        <v>4545080</v>
      </c>
      <c r="E715" s="21">
        <f t="shared" si="11"/>
        <v>-950551.93000000017</v>
      </c>
      <c r="F715" s="21">
        <v>3594528.07</v>
      </c>
      <c r="G715" s="5">
        <v>0</v>
      </c>
      <c r="H715" s="5">
        <v>0</v>
      </c>
      <c r="I715" s="5">
        <v>0</v>
      </c>
      <c r="J715" s="5">
        <v>0</v>
      </c>
      <c r="K715" s="5">
        <v>0</v>
      </c>
      <c r="L715" s="5">
        <v>0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6">
        <v>0.38543661057671152</v>
      </c>
      <c r="W715" s="5">
        <v>0</v>
      </c>
      <c r="X715" s="6">
        <v>0</v>
      </c>
      <c r="Y715" s="5">
        <v>0</v>
      </c>
      <c r="Z715" s="2"/>
    </row>
    <row r="716" spans="1:26" outlineLevel="5">
      <c r="A716" s="13" t="s">
        <v>62</v>
      </c>
      <c r="B716" s="20" t="s">
        <v>756</v>
      </c>
      <c r="C716" s="11" t="s">
        <v>6</v>
      </c>
      <c r="D716" s="21">
        <f>D717</f>
        <v>12913110.51</v>
      </c>
      <c r="E716" s="21">
        <f t="shared" si="11"/>
        <v>938820.95000000112</v>
      </c>
      <c r="F716" s="21">
        <f>F717</f>
        <v>13851931.460000001</v>
      </c>
      <c r="G716" s="5">
        <v>0</v>
      </c>
      <c r="H716" s="5">
        <v>0</v>
      </c>
      <c r="I716" s="5">
        <v>0</v>
      </c>
      <c r="J716" s="5">
        <v>0</v>
      </c>
      <c r="K716" s="5">
        <v>0</v>
      </c>
      <c r="L716" s="5">
        <v>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6">
        <v>0.7832432381158333</v>
      </c>
      <c r="W716" s="5">
        <v>0</v>
      </c>
      <c r="X716" s="6">
        <v>0</v>
      </c>
      <c r="Y716" s="5">
        <v>0</v>
      </c>
      <c r="Z716" s="2"/>
    </row>
    <row r="717" spans="1:26" outlineLevel="6">
      <c r="A717" s="13" t="s">
        <v>235</v>
      </c>
      <c r="B717" s="20" t="s">
        <v>756</v>
      </c>
      <c r="C717" s="11" t="s">
        <v>7</v>
      </c>
      <c r="D717" s="25">
        <v>12913110.51</v>
      </c>
      <c r="E717" s="25">
        <f t="shared" si="11"/>
        <v>938820.95000000112</v>
      </c>
      <c r="F717" s="25">
        <v>13851931.460000001</v>
      </c>
      <c r="G717" s="5">
        <v>0</v>
      </c>
      <c r="H717" s="5">
        <v>0</v>
      </c>
      <c r="I717" s="5">
        <v>0</v>
      </c>
      <c r="J717" s="5">
        <v>0</v>
      </c>
      <c r="K717" s="5">
        <v>0</v>
      </c>
      <c r="L717" s="5">
        <v>0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6">
        <v>0.7832432381158333</v>
      </c>
      <c r="W717" s="5">
        <v>0</v>
      </c>
      <c r="X717" s="6">
        <v>0</v>
      </c>
      <c r="Y717" s="5">
        <v>0</v>
      </c>
      <c r="Z717" s="2"/>
    </row>
    <row r="718" spans="1:26" ht="50.25" customHeight="1">
      <c r="A718" s="10" t="s">
        <v>432</v>
      </c>
      <c r="B718" s="18" t="s">
        <v>757</v>
      </c>
      <c r="C718" s="12" t="s">
        <v>2</v>
      </c>
      <c r="D718" s="19">
        <f>D719+D734</f>
        <v>1850000</v>
      </c>
      <c r="E718" s="19">
        <f t="shared" si="11"/>
        <v>0</v>
      </c>
      <c r="F718" s="19">
        <f>F719+F734</f>
        <v>1850000</v>
      </c>
      <c r="G718" s="5">
        <v>0</v>
      </c>
      <c r="H718" s="5">
        <v>0</v>
      </c>
      <c r="I718" s="5">
        <v>0</v>
      </c>
      <c r="J718" s="5">
        <v>0</v>
      </c>
      <c r="K718" s="5">
        <v>0</v>
      </c>
      <c r="L718" s="5">
        <v>0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6">
        <v>0.36227243243243246</v>
      </c>
      <c r="W718" s="5">
        <v>0</v>
      </c>
      <c r="X718" s="6">
        <v>0</v>
      </c>
      <c r="Y718" s="5">
        <v>0</v>
      </c>
      <c r="Z718" s="2"/>
    </row>
    <row r="719" spans="1:26" ht="34.5" customHeight="1" outlineLevel="1">
      <c r="A719" s="13" t="s">
        <v>433</v>
      </c>
      <c r="B719" s="20" t="s">
        <v>758</v>
      </c>
      <c r="C719" s="11" t="s">
        <v>2</v>
      </c>
      <c r="D719" s="21">
        <f>D720+D724+D728</f>
        <v>850000</v>
      </c>
      <c r="E719" s="21">
        <f t="shared" si="11"/>
        <v>0</v>
      </c>
      <c r="F719" s="21">
        <f>F720+F724+F728</f>
        <v>850000</v>
      </c>
      <c r="G719" s="5">
        <v>0</v>
      </c>
      <c r="H719" s="5">
        <v>0</v>
      </c>
      <c r="I719" s="5">
        <v>0</v>
      </c>
      <c r="J719" s="5">
        <v>0</v>
      </c>
      <c r="K719" s="5">
        <v>0</v>
      </c>
      <c r="L719" s="5">
        <v>0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6">
        <v>0.20024</v>
      </c>
      <c r="W719" s="5">
        <v>0</v>
      </c>
      <c r="X719" s="6">
        <v>0</v>
      </c>
      <c r="Y719" s="5">
        <v>0</v>
      </c>
      <c r="Z719" s="2"/>
    </row>
    <row r="720" spans="1:26" ht="24.75" customHeight="1" outlineLevel="3">
      <c r="A720" s="13" t="s">
        <v>434</v>
      </c>
      <c r="B720" s="20" t="s">
        <v>759</v>
      </c>
      <c r="C720" s="11" t="s">
        <v>2</v>
      </c>
      <c r="D720" s="21">
        <f>D721</f>
        <v>280000</v>
      </c>
      <c r="E720" s="21">
        <f t="shared" si="11"/>
        <v>-35000</v>
      </c>
      <c r="F720" s="21">
        <f>F721</f>
        <v>245000</v>
      </c>
      <c r="G720" s="5">
        <v>0</v>
      </c>
      <c r="H720" s="5">
        <v>0</v>
      </c>
      <c r="I720" s="5">
        <v>0</v>
      </c>
      <c r="J720" s="5">
        <v>0</v>
      </c>
      <c r="K720" s="5">
        <v>0</v>
      </c>
      <c r="L720" s="5">
        <v>0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6">
        <v>0.375</v>
      </c>
      <c r="W720" s="5">
        <v>0</v>
      </c>
      <c r="X720" s="6">
        <v>0</v>
      </c>
      <c r="Y720" s="5">
        <v>0</v>
      </c>
      <c r="Z720" s="2"/>
    </row>
    <row r="721" spans="1:26" ht="45" outlineLevel="4">
      <c r="A721" s="13" t="s">
        <v>435</v>
      </c>
      <c r="B721" s="20" t="s">
        <v>760</v>
      </c>
      <c r="C721" s="11" t="s">
        <v>2</v>
      </c>
      <c r="D721" s="21">
        <f>D722</f>
        <v>280000</v>
      </c>
      <c r="E721" s="21">
        <f t="shared" si="11"/>
        <v>-35000</v>
      </c>
      <c r="F721" s="21">
        <f>F722</f>
        <v>245000</v>
      </c>
      <c r="G721" s="5">
        <v>0</v>
      </c>
      <c r="H721" s="5">
        <v>0</v>
      </c>
      <c r="I721" s="5">
        <v>0</v>
      </c>
      <c r="J721" s="5">
        <v>0</v>
      </c>
      <c r="K721" s="5">
        <v>0</v>
      </c>
      <c r="L721" s="5">
        <v>0</v>
      </c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6">
        <v>0.375</v>
      </c>
      <c r="W721" s="5">
        <v>0</v>
      </c>
      <c r="X721" s="6">
        <v>0</v>
      </c>
      <c r="Y721" s="5">
        <v>0</v>
      </c>
      <c r="Z721" s="2"/>
    </row>
    <row r="722" spans="1:26" outlineLevel="5">
      <c r="A722" s="13" t="s">
        <v>81</v>
      </c>
      <c r="B722" s="20" t="s">
        <v>760</v>
      </c>
      <c r="C722" s="11" t="s">
        <v>12</v>
      </c>
      <c r="D722" s="21">
        <f>D723</f>
        <v>280000</v>
      </c>
      <c r="E722" s="21">
        <f t="shared" si="11"/>
        <v>-35000</v>
      </c>
      <c r="F722" s="21">
        <f>F723</f>
        <v>245000</v>
      </c>
      <c r="G722" s="5">
        <v>0</v>
      </c>
      <c r="H722" s="5">
        <v>0</v>
      </c>
      <c r="I722" s="5">
        <v>0</v>
      </c>
      <c r="J722" s="5">
        <v>0</v>
      </c>
      <c r="K722" s="5">
        <v>0</v>
      </c>
      <c r="L722" s="5">
        <v>0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6">
        <v>0.375</v>
      </c>
      <c r="W722" s="5">
        <v>0</v>
      </c>
      <c r="X722" s="6">
        <v>0</v>
      </c>
      <c r="Y722" s="5">
        <v>0</v>
      </c>
      <c r="Z722" s="2"/>
    </row>
    <row r="723" spans="1:26" ht="54" customHeight="1" outlineLevel="6">
      <c r="A723" s="13" t="s">
        <v>436</v>
      </c>
      <c r="B723" s="20" t="s">
        <v>760</v>
      </c>
      <c r="C723" s="11" t="s">
        <v>34</v>
      </c>
      <c r="D723" s="21">
        <v>280000</v>
      </c>
      <c r="E723" s="21">
        <f t="shared" si="11"/>
        <v>-35000</v>
      </c>
      <c r="F723" s="21">
        <v>245000</v>
      </c>
      <c r="G723" s="5">
        <v>0</v>
      </c>
      <c r="H723" s="5">
        <v>0</v>
      </c>
      <c r="I723" s="5">
        <v>0</v>
      </c>
      <c r="J723" s="5">
        <v>0</v>
      </c>
      <c r="K723" s="5">
        <v>0</v>
      </c>
      <c r="L723" s="5">
        <v>0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6">
        <v>0.375</v>
      </c>
      <c r="W723" s="5">
        <v>0</v>
      </c>
      <c r="X723" s="6">
        <v>0</v>
      </c>
      <c r="Y723" s="5">
        <v>0</v>
      </c>
      <c r="Z723" s="2"/>
    </row>
    <row r="724" spans="1:26" ht="45.75" customHeight="1" outlineLevel="3">
      <c r="A724" s="13" t="s">
        <v>437</v>
      </c>
      <c r="B724" s="20" t="s">
        <v>761</v>
      </c>
      <c r="C724" s="11" t="s">
        <v>2</v>
      </c>
      <c r="D724" s="21">
        <f>D725</f>
        <v>500000</v>
      </c>
      <c r="E724" s="21">
        <f t="shared" si="11"/>
        <v>0</v>
      </c>
      <c r="F724" s="21">
        <f>F725</f>
        <v>500000</v>
      </c>
      <c r="G724" s="5">
        <v>0</v>
      </c>
      <c r="H724" s="5">
        <v>0</v>
      </c>
      <c r="I724" s="5">
        <v>0</v>
      </c>
      <c r="J724" s="5">
        <v>0</v>
      </c>
      <c r="K724" s="5">
        <v>0</v>
      </c>
      <c r="L724" s="5">
        <v>0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6">
        <v>0</v>
      </c>
      <c r="W724" s="5">
        <v>0</v>
      </c>
      <c r="X724" s="6">
        <v>0</v>
      </c>
      <c r="Y724" s="5">
        <v>0</v>
      </c>
      <c r="Z724" s="2"/>
    </row>
    <row r="725" spans="1:26" ht="30" outlineLevel="4">
      <c r="A725" s="13" t="s">
        <v>438</v>
      </c>
      <c r="B725" s="20" t="s">
        <v>762</v>
      </c>
      <c r="C725" s="11" t="s">
        <v>2</v>
      </c>
      <c r="D725" s="21">
        <f>D726</f>
        <v>500000</v>
      </c>
      <c r="E725" s="21">
        <f t="shared" si="11"/>
        <v>0</v>
      </c>
      <c r="F725" s="21">
        <f>F726</f>
        <v>500000</v>
      </c>
      <c r="G725" s="5">
        <v>0</v>
      </c>
      <c r="H725" s="5">
        <v>0</v>
      </c>
      <c r="I725" s="5">
        <v>0</v>
      </c>
      <c r="J725" s="5">
        <v>0</v>
      </c>
      <c r="K725" s="5">
        <v>0</v>
      </c>
      <c r="L725" s="5">
        <v>0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6">
        <v>0</v>
      </c>
      <c r="W725" s="5">
        <v>0</v>
      </c>
      <c r="X725" s="6">
        <v>0</v>
      </c>
      <c r="Y725" s="5">
        <v>0</v>
      </c>
      <c r="Z725" s="2"/>
    </row>
    <row r="726" spans="1:26" outlineLevel="5">
      <c r="A726" s="13" t="s">
        <v>134</v>
      </c>
      <c r="B726" s="20" t="s">
        <v>762</v>
      </c>
      <c r="C726" s="11" t="s">
        <v>12</v>
      </c>
      <c r="D726" s="21">
        <f>D727</f>
        <v>500000</v>
      </c>
      <c r="E726" s="21">
        <f t="shared" si="11"/>
        <v>0</v>
      </c>
      <c r="F726" s="21">
        <f>F727</f>
        <v>500000</v>
      </c>
      <c r="G726" s="5">
        <v>0</v>
      </c>
      <c r="H726" s="5">
        <v>0</v>
      </c>
      <c r="I726" s="5">
        <v>0</v>
      </c>
      <c r="J726" s="5">
        <v>0</v>
      </c>
      <c r="K726" s="5">
        <v>0</v>
      </c>
      <c r="L726" s="5">
        <v>0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6">
        <v>0</v>
      </c>
      <c r="W726" s="5">
        <v>0</v>
      </c>
      <c r="X726" s="6">
        <v>0</v>
      </c>
      <c r="Y726" s="5">
        <v>0</v>
      </c>
      <c r="Z726" s="2"/>
    </row>
    <row r="727" spans="1:26" ht="51.75" customHeight="1" outlineLevel="6">
      <c r="A727" s="13" t="s">
        <v>436</v>
      </c>
      <c r="B727" s="20" t="s">
        <v>762</v>
      </c>
      <c r="C727" s="11" t="s">
        <v>34</v>
      </c>
      <c r="D727" s="21">
        <v>500000</v>
      </c>
      <c r="E727" s="21">
        <f t="shared" si="11"/>
        <v>0</v>
      </c>
      <c r="F727" s="21">
        <v>500000</v>
      </c>
      <c r="G727" s="5">
        <v>0</v>
      </c>
      <c r="H727" s="5">
        <v>0</v>
      </c>
      <c r="I727" s="5">
        <v>0</v>
      </c>
      <c r="J727" s="5">
        <v>0</v>
      </c>
      <c r="K727" s="5">
        <v>0</v>
      </c>
      <c r="L727" s="5">
        <v>0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6">
        <v>0</v>
      </c>
      <c r="W727" s="5">
        <v>0</v>
      </c>
      <c r="X727" s="6">
        <v>0</v>
      </c>
      <c r="Y727" s="5">
        <v>0</v>
      </c>
      <c r="Z727" s="2"/>
    </row>
    <row r="728" spans="1:26" ht="83.25" customHeight="1" outlineLevel="3">
      <c r="A728" s="13" t="s">
        <v>439</v>
      </c>
      <c r="B728" s="20" t="s">
        <v>763</v>
      </c>
      <c r="C728" s="11" t="s">
        <v>2</v>
      </c>
      <c r="D728" s="21">
        <f>D729</f>
        <v>70000</v>
      </c>
      <c r="E728" s="21">
        <f t="shared" si="11"/>
        <v>35000</v>
      </c>
      <c r="F728" s="21">
        <f>F729</f>
        <v>105000</v>
      </c>
      <c r="G728" s="5">
        <v>0</v>
      </c>
      <c r="H728" s="5">
        <v>0</v>
      </c>
      <c r="I728" s="5">
        <v>0</v>
      </c>
      <c r="J728" s="5">
        <v>0</v>
      </c>
      <c r="K728" s="5">
        <v>0</v>
      </c>
      <c r="L728" s="5">
        <v>0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6">
        <v>0.93148571428571425</v>
      </c>
      <c r="W728" s="5">
        <v>0</v>
      </c>
      <c r="X728" s="6">
        <v>0</v>
      </c>
      <c r="Y728" s="5">
        <v>0</v>
      </c>
      <c r="Z728" s="2"/>
    </row>
    <row r="729" spans="1:26" ht="60.75" customHeight="1" outlineLevel="4">
      <c r="A729" s="13" t="s">
        <v>440</v>
      </c>
      <c r="B729" s="20" t="s">
        <v>764</v>
      </c>
      <c r="C729" s="11" t="s">
        <v>2</v>
      </c>
      <c r="D729" s="21">
        <f>D730+D732</f>
        <v>70000</v>
      </c>
      <c r="E729" s="21">
        <f t="shared" si="11"/>
        <v>35000</v>
      </c>
      <c r="F729" s="21">
        <f>F730+F732</f>
        <v>105000</v>
      </c>
      <c r="G729" s="5">
        <v>0</v>
      </c>
      <c r="H729" s="5">
        <v>0</v>
      </c>
      <c r="I729" s="5">
        <v>0</v>
      </c>
      <c r="J729" s="5">
        <v>0</v>
      </c>
      <c r="K729" s="5">
        <v>0</v>
      </c>
      <c r="L729" s="5">
        <v>0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6">
        <v>0.93148571428571425</v>
      </c>
      <c r="W729" s="5">
        <v>0</v>
      </c>
      <c r="X729" s="6">
        <v>0</v>
      </c>
      <c r="Y729" s="5">
        <v>0</v>
      </c>
      <c r="Z729" s="2"/>
    </row>
    <row r="730" spans="1:26" ht="34.5" customHeight="1" outlineLevel="5">
      <c r="A730" s="13" t="s">
        <v>58</v>
      </c>
      <c r="B730" s="20" t="s">
        <v>764</v>
      </c>
      <c r="C730" s="11" t="s">
        <v>3</v>
      </c>
      <c r="D730" s="21">
        <f>D731</f>
        <v>20000</v>
      </c>
      <c r="E730" s="21">
        <f t="shared" si="11"/>
        <v>35000</v>
      </c>
      <c r="F730" s="21">
        <f>F731</f>
        <v>55000</v>
      </c>
      <c r="G730" s="5">
        <v>0</v>
      </c>
      <c r="H730" s="5">
        <v>0</v>
      </c>
      <c r="I730" s="5">
        <v>0</v>
      </c>
      <c r="J730" s="5">
        <v>0</v>
      </c>
      <c r="K730" s="5">
        <v>0</v>
      </c>
      <c r="L730" s="5">
        <v>0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6">
        <v>0.76019999999999999</v>
      </c>
      <c r="W730" s="5">
        <v>0</v>
      </c>
      <c r="X730" s="6">
        <v>0</v>
      </c>
      <c r="Y730" s="5">
        <v>0</v>
      </c>
      <c r="Z730" s="2"/>
    </row>
    <row r="731" spans="1:26" ht="30" outlineLevel="6">
      <c r="A731" s="13" t="s">
        <v>90</v>
      </c>
      <c r="B731" s="20" t="s">
        <v>764</v>
      </c>
      <c r="C731" s="11" t="s">
        <v>4</v>
      </c>
      <c r="D731" s="21">
        <v>20000</v>
      </c>
      <c r="E731" s="21">
        <f t="shared" si="11"/>
        <v>35000</v>
      </c>
      <c r="F731" s="21">
        <v>55000</v>
      </c>
      <c r="G731" s="5">
        <v>0</v>
      </c>
      <c r="H731" s="5">
        <v>0</v>
      </c>
      <c r="I731" s="5">
        <v>0</v>
      </c>
      <c r="J731" s="5">
        <v>0</v>
      </c>
      <c r="K731" s="5">
        <v>0</v>
      </c>
      <c r="L731" s="5">
        <v>0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6">
        <v>0.76019999999999999</v>
      </c>
      <c r="W731" s="5">
        <v>0</v>
      </c>
      <c r="X731" s="6">
        <v>0</v>
      </c>
      <c r="Y731" s="5">
        <v>0</v>
      </c>
      <c r="Z731" s="2"/>
    </row>
    <row r="732" spans="1:26" outlineLevel="5">
      <c r="A732" s="13" t="s">
        <v>73</v>
      </c>
      <c r="B732" s="20" t="s">
        <v>764</v>
      </c>
      <c r="C732" s="11" t="s">
        <v>8</v>
      </c>
      <c r="D732" s="21">
        <f>D733</f>
        <v>50000</v>
      </c>
      <c r="E732" s="21">
        <f t="shared" si="11"/>
        <v>0</v>
      </c>
      <c r="F732" s="21">
        <f>F733</f>
        <v>50000</v>
      </c>
      <c r="G732" s="5">
        <v>0</v>
      </c>
      <c r="H732" s="5">
        <v>0</v>
      </c>
      <c r="I732" s="5">
        <v>0</v>
      </c>
      <c r="J732" s="5">
        <v>0</v>
      </c>
      <c r="K732" s="5">
        <v>0</v>
      </c>
      <c r="L732" s="5">
        <v>0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6">
        <v>1</v>
      </c>
      <c r="W732" s="5">
        <v>0</v>
      </c>
      <c r="X732" s="6">
        <v>0</v>
      </c>
      <c r="Y732" s="5">
        <v>0</v>
      </c>
      <c r="Z732" s="2"/>
    </row>
    <row r="733" spans="1:26" outlineLevel="6">
      <c r="A733" s="13" t="s">
        <v>441</v>
      </c>
      <c r="B733" s="20" t="s">
        <v>764</v>
      </c>
      <c r="C733" s="11" t="s">
        <v>14</v>
      </c>
      <c r="D733" s="21">
        <v>50000</v>
      </c>
      <c r="E733" s="21">
        <f t="shared" si="11"/>
        <v>0</v>
      </c>
      <c r="F733" s="21">
        <v>50000</v>
      </c>
      <c r="G733" s="5">
        <v>0</v>
      </c>
      <c r="H733" s="5">
        <v>0</v>
      </c>
      <c r="I733" s="5">
        <v>0</v>
      </c>
      <c r="J733" s="5">
        <v>0</v>
      </c>
      <c r="K733" s="5">
        <v>0</v>
      </c>
      <c r="L733" s="5">
        <v>0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6">
        <v>1</v>
      </c>
      <c r="W733" s="5">
        <v>0</v>
      </c>
      <c r="X733" s="6">
        <v>0</v>
      </c>
      <c r="Y733" s="5">
        <v>0</v>
      </c>
      <c r="Z733" s="2"/>
    </row>
    <row r="734" spans="1:26" ht="30" outlineLevel="1">
      <c r="A734" s="13" t="s">
        <v>442</v>
      </c>
      <c r="B734" s="20" t="s">
        <v>765</v>
      </c>
      <c r="C734" s="11" t="s">
        <v>2</v>
      </c>
      <c r="D734" s="21">
        <f>D735</f>
        <v>1000000</v>
      </c>
      <c r="E734" s="21">
        <f t="shared" si="11"/>
        <v>0</v>
      </c>
      <c r="F734" s="21">
        <f>F735</f>
        <v>1000000</v>
      </c>
      <c r="G734" s="5">
        <v>0</v>
      </c>
      <c r="H734" s="5">
        <v>0</v>
      </c>
      <c r="I734" s="5">
        <v>0</v>
      </c>
      <c r="J734" s="5">
        <v>0</v>
      </c>
      <c r="K734" s="5">
        <v>0</v>
      </c>
      <c r="L734" s="5">
        <v>0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6">
        <v>0.5</v>
      </c>
      <c r="W734" s="5">
        <v>0</v>
      </c>
      <c r="X734" s="6">
        <v>0</v>
      </c>
      <c r="Y734" s="5">
        <v>0</v>
      </c>
      <c r="Z734" s="2"/>
    </row>
    <row r="735" spans="1:26" ht="45" outlineLevel="3">
      <c r="A735" s="13" t="s">
        <v>443</v>
      </c>
      <c r="B735" s="20" t="s">
        <v>766</v>
      </c>
      <c r="C735" s="11" t="s">
        <v>2</v>
      </c>
      <c r="D735" s="21">
        <f>D736</f>
        <v>1000000</v>
      </c>
      <c r="E735" s="21">
        <f t="shared" si="11"/>
        <v>0</v>
      </c>
      <c r="F735" s="21">
        <f>F736</f>
        <v>1000000</v>
      </c>
      <c r="G735" s="5">
        <v>0</v>
      </c>
      <c r="H735" s="5">
        <v>0</v>
      </c>
      <c r="I735" s="5">
        <v>0</v>
      </c>
      <c r="J735" s="5">
        <v>0</v>
      </c>
      <c r="K735" s="5">
        <v>0</v>
      </c>
      <c r="L735" s="5">
        <v>0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6">
        <v>0.5</v>
      </c>
      <c r="W735" s="5">
        <v>0</v>
      </c>
      <c r="X735" s="6">
        <v>0</v>
      </c>
      <c r="Y735" s="5">
        <v>0</v>
      </c>
      <c r="Z735" s="2"/>
    </row>
    <row r="736" spans="1:26" ht="81" customHeight="1" outlineLevel="4">
      <c r="A736" s="13" t="s">
        <v>444</v>
      </c>
      <c r="B736" s="20" t="s">
        <v>767</v>
      </c>
      <c r="C736" s="11" t="s">
        <v>2</v>
      </c>
      <c r="D736" s="21">
        <f>D737</f>
        <v>1000000</v>
      </c>
      <c r="E736" s="21">
        <f t="shared" si="11"/>
        <v>0</v>
      </c>
      <c r="F736" s="21">
        <f>F737</f>
        <v>1000000</v>
      </c>
      <c r="G736" s="5">
        <v>0</v>
      </c>
      <c r="H736" s="5">
        <v>0</v>
      </c>
      <c r="I736" s="5">
        <v>0</v>
      </c>
      <c r="J736" s="5">
        <v>0</v>
      </c>
      <c r="K736" s="5">
        <v>0</v>
      </c>
      <c r="L736" s="5">
        <v>0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6">
        <v>0.5</v>
      </c>
      <c r="W736" s="5">
        <v>0</v>
      </c>
      <c r="X736" s="6">
        <v>0</v>
      </c>
      <c r="Y736" s="5">
        <v>0</v>
      </c>
      <c r="Z736" s="2"/>
    </row>
    <row r="737" spans="1:26" ht="37.5" customHeight="1" outlineLevel="5">
      <c r="A737" s="13" t="s">
        <v>445</v>
      </c>
      <c r="B737" s="20" t="s">
        <v>767</v>
      </c>
      <c r="C737" s="11" t="s">
        <v>32</v>
      </c>
      <c r="D737" s="21">
        <f>D738</f>
        <v>1000000</v>
      </c>
      <c r="E737" s="21">
        <f t="shared" si="11"/>
        <v>0</v>
      </c>
      <c r="F737" s="21">
        <f>F738</f>
        <v>1000000</v>
      </c>
      <c r="G737" s="5">
        <v>0</v>
      </c>
      <c r="H737" s="5">
        <v>0</v>
      </c>
      <c r="I737" s="5">
        <v>0</v>
      </c>
      <c r="J737" s="5">
        <v>0</v>
      </c>
      <c r="K737" s="5">
        <v>0</v>
      </c>
      <c r="L737" s="5">
        <v>0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6">
        <v>0.5</v>
      </c>
      <c r="W737" s="5">
        <v>0</v>
      </c>
      <c r="X737" s="6">
        <v>0</v>
      </c>
      <c r="Y737" s="5">
        <v>0</v>
      </c>
      <c r="Z737" s="2"/>
    </row>
    <row r="738" spans="1:26" ht="52.5" customHeight="1" outlineLevel="6">
      <c r="A738" s="13" t="s">
        <v>446</v>
      </c>
      <c r="B738" s="20" t="s">
        <v>767</v>
      </c>
      <c r="C738" s="11" t="s">
        <v>35</v>
      </c>
      <c r="D738" s="21">
        <v>1000000</v>
      </c>
      <c r="E738" s="21">
        <f t="shared" si="11"/>
        <v>0</v>
      </c>
      <c r="F738" s="21">
        <v>1000000</v>
      </c>
      <c r="G738" s="5">
        <v>0</v>
      </c>
      <c r="H738" s="5">
        <v>0</v>
      </c>
      <c r="I738" s="5">
        <v>0</v>
      </c>
      <c r="J738" s="5">
        <v>0</v>
      </c>
      <c r="K738" s="5">
        <v>0</v>
      </c>
      <c r="L738" s="5">
        <v>0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6">
        <v>0.5</v>
      </c>
      <c r="W738" s="5">
        <v>0</v>
      </c>
      <c r="X738" s="6">
        <v>0</v>
      </c>
      <c r="Y738" s="5">
        <v>0</v>
      </c>
      <c r="Z738" s="2"/>
    </row>
    <row r="739" spans="1:26" ht="46.5" customHeight="1">
      <c r="A739" s="10" t="s">
        <v>447</v>
      </c>
      <c r="B739" s="18" t="s">
        <v>768</v>
      </c>
      <c r="C739" s="12" t="s">
        <v>2</v>
      </c>
      <c r="D739" s="19">
        <f>D740+D746+D750+D756</f>
        <v>5817000</v>
      </c>
      <c r="E739" s="19">
        <f t="shared" si="11"/>
        <v>-758494.16000000015</v>
      </c>
      <c r="F739" s="19">
        <f>F740+F746+F750+F756</f>
        <v>5058505.84</v>
      </c>
      <c r="G739" s="5">
        <v>0</v>
      </c>
      <c r="H739" s="5">
        <v>0</v>
      </c>
      <c r="I739" s="5">
        <v>0</v>
      </c>
      <c r="J739" s="5">
        <v>0</v>
      </c>
      <c r="K739" s="5">
        <v>0</v>
      </c>
      <c r="L739" s="5">
        <v>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6">
        <v>0.27252534811758639</v>
      </c>
      <c r="W739" s="5">
        <v>0</v>
      </c>
      <c r="X739" s="6">
        <v>0</v>
      </c>
      <c r="Y739" s="5">
        <v>0</v>
      </c>
      <c r="Z739" s="2"/>
    </row>
    <row r="740" spans="1:26" ht="60" customHeight="1" outlineLevel="3">
      <c r="A740" s="13" t="s">
        <v>448</v>
      </c>
      <c r="B740" s="20" t="s">
        <v>769</v>
      </c>
      <c r="C740" s="11" t="s">
        <v>2</v>
      </c>
      <c r="D740" s="21">
        <f>D741</f>
        <v>3667000</v>
      </c>
      <c r="E740" s="21">
        <f t="shared" si="11"/>
        <v>494000</v>
      </c>
      <c r="F740" s="21">
        <f>F741</f>
        <v>4161000</v>
      </c>
      <c r="G740" s="5">
        <v>0</v>
      </c>
      <c r="H740" s="5">
        <v>0</v>
      </c>
      <c r="I740" s="5">
        <v>0</v>
      </c>
      <c r="J740" s="5">
        <v>0</v>
      </c>
      <c r="K740" s="5">
        <v>0</v>
      </c>
      <c r="L740" s="5">
        <v>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6">
        <v>0.42685572675211342</v>
      </c>
      <c r="W740" s="5">
        <v>0</v>
      </c>
      <c r="X740" s="6">
        <v>0</v>
      </c>
      <c r="Y740" s="5">
        <v>0</v>
      </c>
      <c r="Z740" s="2"/>
    </row>
    <row r="741" spans="1:26" ht="63.75" customHeight="1" outlineLevel="4">
      <c r="A741" s="13" t="s">
        <v>449</v>
      </c>
      <c r="B741" s="20" t="s">
        <v>770</v>
      </c>
      <c r="C741" s="11" t="s">
        <v>2</v>
      </c>
      <c r="D741" s="21">
        <f>D744</f>
        <v>3667000</v>
      </c>
      <c r="E741" s="21">
        <f t="shared" si="11"/>
        <v>494000</v>
      </c>
      <c r="F741" s="21">
        <f>F742+F744</f>
        <v>4161000</v>
      </c>
      <c r="G741" s="5">
        <v>0</v>
      </c>
      <c r="H741" s="5">
        <v>0</v>
      </c>
      <c r="I741" s="5">
        <v>0</v>
      </c>
      <c r="J741" s="5">
        <v>0</v>
      </c>
      <c r="K741" s="5">
        <v>0</v>
      </c>
      <c r="L741" s="5">
        <v>0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6">
        <v>0.42685572675211342</v>
      </c>
      <c r="W741" s="5">
        <v>0</v>
      </c>
      <c r="X741" s="6">
        <v>0</v>
      </c>
      <c r="Y741" s="5">
        <v>0</v>
      </c>
      <c r="Z741" s="2"/>
    </row>
    <row r="742" spans="1:26" ht="33.75" customHeight="1" outlineLevel="4">
      <c r="A742" s="13" t="s">
        <v>58</v>
      </c>
      <c r="B742" s="20" t="s">
        <v>770</v>
      </c>
      <c r="C742" s="11">
        <v>200</v>
      </c>
      <c r="D742" s="21">
        <v>0</v>
      </c>
      <c r="E742" s="21">
        <f t="shared" si="11"/>
        <v>1977.43</v>
      </c>
      <c r="F742" s="21">
        <f>F743</f>
        <v>1977.43</v>
      </c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6"/>
      <c r="W742" s="5"/>
      <c r="X742" s="6"/>
      <c r="Y742" s="5"/>
      <c r="Z742" s="2"/>
    </row>
    <row r="743" spans="1:26" ht="36.75" customHeight="1" outlineLevel="4">
      <c r="A743" s="13" t="s">
        <v>90</v>
      </c>
      <c r="B743" s="20" t="s">
        <v>770</v>
      </c>
      <c r="C743" s="11">
        <v>240</v>
      </c>
      <c r="D743" s="21">
        <v>0</v>
      </c>
      <c r="E743" s="21">
        <f t="shared" si="11"/>
        <v>1977.43</v>
      </c>
      <c r="F743" s="21">
        <v>1977.43</v>
      </c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6"/>
      <c r="W743" s="5"/>
      <c r="X743" s="6"/>
      <c r="Y743" s="5"/>
      <c r="Z743" s="2"/>
    </row>
    <row r="744" spans="1:26" outlineLevel="5">
      <c r="A744" s="13" t="s">
        <v>134</v>
      </c>
      <c r="B744" s="20" t="s">
        <v>770</v>
      </c>
      <c r="C744" s="11" t="s">
        <v>12</v>
      </c>
      <c r="D744" s="21">
        <f>D745</f>
        <v>3667000</v>
      </c>
      <c r="E744" s="21">
        <f t="shared" si="11"/>
        <v>492022.56999999983</v>
      </c>
      <c r="F744" s="21">
        <f>F745</f>
        <v>4159022.57</v>
      </c>
      <c r="G744" s="5">
        <v>0</v>
      </c>
      <c r="H744" s="5">
        <v>0</v>
      </c>
      <c r="I744" s="5">
        <v>0</v>
      </c>
      <c r="J744" s="5">
        <v>0</v>
      </c>
      <c r="K744" s="5">
        <v>0</v>
      </c>
      <c r="L744" s="5">
        <v>0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6">
        <v>0.42685572675211342</v>
      </c>
      <c r="W744" s="5">
        <v>0</v>
      </c>
      <c r="X744" s="6">
        <v>0</v>
      </c>
      <c r="Y744" s="5">
        <v>0</v>
      </c>
      <c r="Z744" s="2"/>
    </row>
    <row r="745" spans="1:26" ht="48.75" customHeight="1" outlineLevel="6">
      <c r="A745" s="13" t="s">
        <v>436</v>
      </c>
      <c r="B745" s="20" t="s">
        <v>770</v>
      </c>
      <c r="C745" s="11" t="s">
        <v>34</v>
      </c>
      <c r="D745" s="21">
        <v>3667000</v>
      </c>
      <c r="E745" s="21">
        <f t="shared" si="11"/>
        <v>492022.56999999983</v>
      </c>
      <c r="F745" s="21">
        <v>4159022.57</v>
      </c>
      <c r="G745" s="5">
        <v>0</v>
      </c>
      <c r="H745" s="5">
        <v>0</v>
      </c>
      <c r="I745" s="5">
        <v>0</v>
      </c>
      <c r="J745" s="5">
        <v>0</v>
      </c>
      <c r="K745" s="5">
        <v>0</v>
      </c>
      <c r="L745" s="5">
        <v>0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6">
        <v>0.42685572675211342</v>
      </c>
      <c r="W745" s="5">
        <v>0</v>
      </c>
      <c r="X745" s="6">
        <v>0</v>
      </c>
      <c r="Y745" s="5">
        <v>0</v>
      </c>
      <c r="Z745" s="2"/>
    </row>
    <row r="746" spans="1:26" ht="47.25" customHeight="1" outlineLevel="3">
      <c r="A746" s="13" t="s">
        <v>450</v>
      </c>
      <c r="B746" s="20" t="s">
        <v>771</v>
      </c>
      <c r="C746" s="11" t="s">
        <v>2</v>
      </c>
      <c r="D746" s="21">
        <f>D747</f>
        <v>150000</v>
      </c>
      <c r="E746" s="21">
        <f t="shared" si="11"/>
        <v>0</v>
      </c>
      <c r="F746" s="21">
        <f>F747</f>
        <v>150000</v>
      </c>
      <c r="G746" s="5">
        <v>0</v>
      </c>
      <c r="H746" s="5">
        <v>0</v>
      </c>
      <c r="I746" s="5">
        <v>0</v>
      </c>
      <c r="J746" s="5">
        <v>0</v>
      </c>
      <c r="K746" s="5">
        <v>0</v>
      </c>
      <c r="L746" s="5">
        <v>0</v>
      </c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6">
        <v>0</v>
      </c>
      <c r="W746" s="5">
        <v>0</v>
      </c>
      <c r="X746" s="6">
        <v>0</v>
      </c>
      <c r="Y746" s="5">
        <v>0</v>
      </c>
      <c r="Z746" s="2"/>
    </row>
    <row r="747" spans="1:26" ht="30" outlineLevel="4">
      <c r="A747" s="13" t="s">
        <v>451</v>
      </c>
      <c r="B747" s="20" t="s">
        <v>772</v>
      </c>
      <c r="C747" s="11" t="s">
        <v>2</v>
      </c>
      <c r="D747" s="21">
        <f>D748</f>
        <v>150000</v>
      </c>
      <c r="E747" s="21">
        <f t="shared" si="11"/>
        <v>0</v>
      </c>
      <c r="F747" s="21">
        <f>F748</f>
        <v>150000</v>
      </c>
      <c r="G747" s="5">
        <v>0</v>
      </c>
      <c r="H747" s="5">
        <v>0</v>
      </c>
      <c r="I747" s="5">
        <v>0</v>
      </c>
      <c r="J747" s="5">
        <v>0</v>
      </c>
      <c r="K747" s="5">
        <v>0</v>
      </c>
      <c r="L747" s="5">
        <v>0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6">
        <v>0</v>
      </c>
      <c r="W747" s="5">
        <v>0</v>
      </c>
      <c r="X747" s="6">
        <v>0</v>
      </c>
      <c r="Y747" s="5">
        <v>0</v>
      </c>
      <c r="Z747" s="2"/>
    </row>
    <row r="748" spans="1:26" ht="33.75" customHeight="1" outlineLevel="5">
      <c r="A748" s="13" t="s">
        <v>58</v>
      </c>
      <c r="B748" s="20" t="s">
        <v>772</v>
      </c>
      <c r="C748" s="11" t="s">
        <v>3</v>
      </c>
      <c r="D748" s="21">
        <f>D749</f>
        <v>150000</v>
      </c>
      <c r="E748" s="21">
        <f t="shared" si="11"/>
        <v>0</v>
      </c>
      <c r="F748" s="21">
        <f>F749</f>
        <v>150000</v>
      </c>
      <c r="G748" s="5">
        <v>0</v>
      </c>
      <c r="H748" s="5">
        <v>0</v>
      </c>
      <c r="I748" s="5">
        <v>0</v>
      </c>
      <c r="J748" s="5">
        <v>0</v>
      </c>
      <c r="K748" s="5">
        <v>0</v>
      </c>
      <c r="L748" s="5">
        <v>0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6">
        <v>0</v>
      </c>
      <c r="W748" s="5">
        <v>0</v>
      </c>
      <c r="X748" s="6">
        <v>0</v>
      </c>
      <c r="Y748" s="5">
        <v>0</v>
      </c>
      <c r="Z748" s="2"/>
    </row>
    <row r="749" spans="1:26" ht="30" outlineLevel="6">
      <c r="A749" s="13" t="s">
        <v>90</v>
      </c>
      <c r="B749" s="20" t="s">
        <v>772</v>
      </c>
      <c r="C749" s="11" t="s">
        <v>4</v>
      </c>
      <c r="D749" s="21">
        <v>150000</v>
      </c>
      <c r="E749" s="21">
        <f t="shared" si="11"/>
        <v>0</v>
      </c>
      <c r="F749" s="21">
        <v>150000</v>
      </c>
      <c r="G749" s="5">
        <v>0</v>
      </c>
      <c r="H749" s="5">
        <v>0</v>
      </c>
      <c r="I749" s="5">
        <v>0</v>
      </c>
      <c r="J749" s="5">
        <v>0</v>
      </c>
      <c r="K749" s="5">
        <v>0</v>
      </c>
      <c r="L749" s="5">
        <v>0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6">
        <v>0</v>
      </c>
      <c r="W749" s="5">
        <v>0</v>
      </c>
      <c r="X749" s="6">
        <v>0</v>
      </c>
      <c r="Y749" s="5">
        <v>0</v>
      </c>
      <c r="Z749" s="2"/>
    </row>
    <row r="750" spans="1:26" ht="30" outlineLevel="3">
      <c r="A750" s="13" t="s">
        <v>452</v>
      </c>
      <c r="B750" s="20" t="s">
        <v>773</v>
      </c>
      <c r="C750" s="11" t="s">
        <v>2</v>
      </c>
      <c r="D750" s="21">
        <f>D751</f>
        <v>2000000</v>
      </c>
      <c r="E750" s="21">
        <f t="shared" si="11"/>
        <v>-1436494.1600000001</v>
      </c>
      <c r="F750" s="21">
        <f>F751</f>
        <v>563505.84</v>
      </c>
      <c r="G750" s="5">
        <v>0</v>
      </c>
      <c r="H750" s="5">
        <v>0</v>
      </c>
      <c r="I750" s="5">
        <v>0</v>
      </c>
      <c r="J750" s="5">
        <v>0</v>
      </c>
      <c r="K750" s="5">
        <v>0</v>
      </c>
      <c r="L750" s="5">
        <v>0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6">
        <v>0.01</v>
      </c>
      <c r="W750" s="5">
        <v>0</v>
      </c>
      <c r="X750" s="6">
        <v>0</v>
      </c>
      <c r="Y750" s="5">
        <v>0</v>
      </c>
      <c r="Z750" s="2"/>
    </row>
    <row r="751" spans="1:26" ht="30" outlineLevel="4">
      <c r="A751" s="13" t="s">
        <v>453</v>
      </c>
      <c r="B751" s="20" t="s">
        <v>774</v>
      </c>
      <c r="C751" s="11" t="s">
        <v>2</v>
      </c>
      <c r="D751" s="21">
        <f>D752+D754</f>
        <v>2000000</v>
      </c>
      <c r="E751" s="21">
        <f t="shared" si="11"/>
        <v>-1436494.1600000001</v>
      </c>
      <c r="F751" s="21">
        <f>F752+F754</f>
        <v>563505.84</v>
      </c>
      <c r="G751" s="5">
        <v>0</v>
      </c>
      <c r="H751" s="5">
        <v>0</v>
      </c>
      <c r="I751" s="5">
        <v>0</v>
      </c>
      <c r="J751" s="5">
        <v>0</v>
      </c>
      <c r="K751" s="5">
        <v>0</v>
      </c>
      <c r="L751" s="5">
        <v>0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6">
        <v>0.01</v>
      </c>
      <c r="W751" s="5">
        <v>0</v>
      </c>
      <c r="X751" s="6">
        <v>0</v>
      </c>
      <c r="Y751" s="5">
        <v>0</v>
      </c>
      <c r="Z751" s="2"/>
    </row>
    <row r="752" spans="1:26" ht="33.75" customHeight="1" outlineLevel="5">
      <c r="A752" s="13" t="s">
        <v>58</v>
      </c>
      <c r="B752" s="20" t="s">
        <v>774</v>
      </c>
      <c r="C752" s="11" t="s">
        <v>3</v>
      </c>
      <c r="D752" s="21">
        <f>D753</f>
        <v>1980000</v>
      </c>
      <c r="E752" s="21">
        <f t="shared" si="11"/>
        <v>-1841494.16</v>
      </c>
      <c r="F752" s="21">
        <f>F753</f>
        <v>138505.84</v>
      </c>
      <c r="G752" s="5">
        <v>0</v>
      </c>
      <c r="H752" s="5">
        <v>0</v>
      </c>
      <c r="I752" s="5">
        <v>0</v>
      </c>
      <c r="J752" s="5">
        <v>0</v>
      </c>
      <c r="K752" s="5">
        <v>0</v>
      </c>
      <c r="L752" s="5">
        <v>0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6">
        <v>0</v>
      </c>
      <c r="W752" s="5">
        <v>0</v>
      </c>
      <c r="X752" s="6">
        <v>0</v>
      </c>
      <c r="Y752" s="5">
        <v>0</v>
      </c>
      <c r="Z752" s="2"/>
    </row>
    <row r="753" spans="1:26" ht="30" outlineLevel="6">
      <c r="A753" s="26" t="s">
        <v>90</v>
      </c>
      <c r="B753" s="27" t="s">
        <v>774</v>
      </c>
      <c r="C753" s="28" t="s">
        <v>4</v>
      </c>
      <c r="D753" s="25">
        <v>1980000</v>
      </c>
      <c r="E753" s="25">
        <f t="shared" si="11"/>
        <v>-1841494.16</v>
      </c>
      <c r="F753" s="25">
        <v>138505.84</v>
      </c>
      <c r="G753" s="5">
        <v>0</v>
      </c>
      <c r="H753" s="5">
        <v>0</v>
      </c>
      <c r="I753" s="5">
        <v>0</v>
      </c>
      <c r="J753" s="5">
        <v>0</v>
      </c>
      <c r="K753" s="5">
        <v>0</v>
      </c>
      <c r="L753" s="5">
        <v>0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6">
        <v>0</v>
      </c>
      <c r="W753" s="5">
        <v>0</v>
      </c>
      <c r="X753" s="6">
        <v>0</v>
      </c>
      <c r="Y753" s="5">
        <v>0</v>
      </c>
      <c r="Z753" s="2"/>
    </row>
    <row r="754" spans="1:26" outlineLevel="5">
      <c r="A754" s="13" t="s">
        <v>134</v>
      </c>
      <c r="B754" s="20" t="s">
        <v>774</v>
      </c>
      <c r="C754" s="11" t="s">
        <v>12</v>
      </c>
      <c r="D754" s="21">
        <f>D755</f>
        <v>20000</v>
      </c>
      <c r="E754" s="21">
        <f t="shared" si="11"/>
        <v>405000</v>
      </c>
      <c r="F754" s="21">
        <f>F755</f>
        <v>425000</v>
      </c>
      <c r="G754" s="5">
        <v>0</v>
      </c>
      <c r="H754" s="5">
        <v>0</v>
      </c>
      <c r="I754" s="5">
        <v>0</v>
      </c>
      <c r="J754" s="5">
        <v>0</v>
      </c>
      <c r="K754" s="5">
        <v>0</v>
      </c>
      <c r="L754" s="5">
        <v>0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6">
        <v>1</v>
      </c>
      <c r="W754" s="5">
        <v>0</v>
      </c>
      <c r="X754" s="6">
        <v>0</v>
      </c>
      <c r="Y754" s="5">
        <v>0</v>
      </c>
      <c r="Z754" s="2"/>
    </row>
    <row r="755" spans="1:26" outlineLevel="6">
      <c r="A755" s="13" t="s">
        <v>163</v>
      </c>
      <c r="B755" s="20" t="s">
        <v>774</v>
      </c>
      <c r="C755" s="11" t="s">
        <v>13</v>
      </c>
      <c r="D755" s="21">
        <v>20000</v>
      </c>
      <c r="E755" s="21">
        <f t="shared" si="11"/>
        <v>405000</v>
      </c>
      <c r="F755" s="21">
        <v>425000</v>
      </c>
      <c r="G755" s="5">
        <v>0</v>
      </c>
      <c r="H755" s="5">
        <v>0</v>
      </c>
      <c r="I755" s="5">
        <v>0</v>
      </c>
      <c r="J755" s="5">
        <v>0</v>
      </c>
      <c r="K755" s="5">
        <v>0</v>
      </c>
      <c r="L755" s="5">
        <v>0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6">
        <v>1</v>
      </c>
      <c r="W755" s="5">
        <v>0</v>
      </c>
      <c r="X755" s="6">
        <v>0</v>
      </c>
      <c r="Y755" s="5">
        <v>0</v>
      </c>
      <c r="Z755" s="2"/>
    </row>
    <row r="756" spans="1:26" ht="34.5" customHeight="1" outlineLevel="3">
      <c r="A756" s="13" t="s">
        <v>920</v>
      </c>
      <c r="B756" s="20" t="s">
        <v>921</v>
      </c>
      <c r="C756" s="11" t="s">
        <v>2</v>
      </c>
      <c r="D756" s="21">
        <v>0</v>
      </c>
      <c r="E756" s="21">
        <f t="shared" si="11"/>
        <v>184000</v>
      </c>
      <c r="F756" s="21">
        <f>F757</f>
        <v>184000</v>
      </c>
      <c r="G756" s="5">
        <v>0</v>
      </c>
      <c r="H756" s="5">
        <v>0</v>
      </c>
      <c r="I756" s="5">
        <v>0</v>
      </c>
      <c r="J756" s="5">
        <v>0</v>
      </c>
      <c r="K756" s="5">
        <v>0</v>
      </c>
      <c r="L756" s="5">
        <v>0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6">
        <v>0</v>
      </c>
      <c r="W756" s="5">
        <v>0</v>
      </c>
      <c r="X756" s="6">
        <v>0</v>
      </c>
      <c r="Y756" s="5">
        <v>0</v>
      </c>
      <c r="Z756" s="2"/>
    </row>
    <row r="757" spans="1:26" outlineLevel="4">
      <c r="A757" s="13" t="s">
        <v>922</v>
      </c>
      <c r="B757" s="20" t="s">
        <v>923</v>
      </c>
      <c r="C757" s="11" t="s">
        <v>2</v>
      </c>
      <c r="D757" s="21">
        <v>0</v>
      </c>
      <c r="E757" s="21">
        <f t="shared" si="11"/>
        <v>184000</v>
      </c>
      <c r="F757" s="21">
        <f>F758</f>
        <v>184000</v>
      </c>
      <c r="G757" s="5">
        <v>0</v>
      </c>
      <c r="H757" s="5">
        <v>0</v>
      </c>
      <c r="I757" s="5">
        <v>0</v>
      </c>
      <c r="J757" s="5">
        <v>0</v>
      </c>
      <c r="K757" s="5">
        <v>0</v>
      </c>
      <c r="L757" s="5">
        <v>0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6">
        <v>0</v>
      </c>
      <c r="W757" s="5">
        <v>0</v>
      </c>
      <c r="X757" s="6">
        <v>0</v>
      </c>
      <c r="Y757" s="5">
        <v>0</v>
      </c>
      <c r="Z757" s="2"/>
    </row>
    <row r="758" spans="1:26" ht="30" outlineLevel="5">
      <c r="A758" s="13" t="s">
        <v>59</v>
      </c>
      <c r="B758" s="20" t="s">
        <v>923</v>
      </c>
      <c r="C758" s="11" t="s">
        <v>3</v>
      </c>
      <c r="D758" s="21">
        <v>0</v>
      </c>
      <c r="E758" s="21">
        <f t="shared" si="11"/>
        <v>184000</v>
      </c>
      <c r="F758" s="21">
        <f>F759</f>
        <v>184000</v>
      </c>
      <c r="G758" s="5">
        <v>0</v>
      </c>
      <c r="H758" s="5">
        <v>0</v>
      </c>
      <c r="I758" s="5">
        <v>0</v>
      </c>
      <c r="J758" s="5">
        <v>0</v>
      </c>
      <c r="K758" s="5">
        <v>0</v>
      </c>
      <c r="L758" s="5">
        <v>0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6">
        <v>0</v>
      </c>
      <c r="W758" s="5">
        <v>0</v>
      </c>
      <c r="X758" s="6">
        <v>0</v>
      </c>
      <c r="Y758" s="5">
        <v>0</v>
      </c>
      <c r="Z758" s="2"/>
    </row>
    <row r="759" spans="1:26" ht="30" outlineLevel="6">
      <c r="A759" s="13" t="s">
        <v>60</v>
      </c>
      <c r="B759" s="20" t="s">
        <v>923</v>
      </c>
      <c r="C759" s="11" t="s">
        <v>4</v>
      </c>
      <c r="D759" s="21">
        <v>0</v>
      </c>
      <c r="E759" s="21">
        <f t="shared" si="11"/>
        <v>184000</v>
      </c>
      <c r="F759" s="21">
        <v>184000</v>
      </c>
      <c r="G759" s="5">
        <v>0</v>
      </c>
      <c r="H759" s="5">
        <v>0</v>
      </c>
      <c r="I759" s="5">
        <v>0</v>
      </c>
      <c r="J759" s="5">
        <v>0</v>
      </c>
      <c r="K759" s="5">
        <v>0</v>
      </c>
      <c r="L759" s="5">
        <v>0</v>
      </c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6">
        <v>0</v>
      </c>
      <c r="W759" s="5">
        <v>0</v>
      </c>
      <c r="X759" s="6">
        <v>0</v>
      </c>
      <c r="Y759" s="5">
        <v>0</v>
      </c>
      <c r="Z759" s="2"/>
    </row>
    <row r="760" spans="1:26" ht="45" customHeight="1">
      <c r="A760" s="10" t="s">
        <v>454</v>
      </c>
      <c r="B760" s="18" t="s">
        <v>775</v>
      </c>
      <c r="C760" s="12" t="s">
        <v>2</v>
      </c>
      <c r="D760" s="19">
        <f>D761</f>
        <v>18450000</v>
      </c>
      <c r="E760" s="19">
        <f t="shared" si="11"/>
        <v>15000000</v>
      </c>
      <c r="F760" s="19">
        <f>F761</f>
        <v>33450000</v>
      </c>
      <c r="G760" s="5">
        <v>0</v>
      </c>
      <c r="H760" s="5">
        <v>0</v>
      </c>
      <c r="I760" s="5">
        <v>0</v>
      </c>
      <c r="J760" s="5">
        <v>0</v>
      </c>
      <c r="K760" s="5">
        <v>0</v>
      </c>
      <c r="L760" s="5">
        <v>0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6">
        <v>0.81045751633986929</v>
      </c>
      <c r="W760" s="5">
        <v>0</v>
      </c>
      <c r="X760" s="6">
        <v>0</v>
      </c>
      <c r="Y760" s="5">
        <v>0</v>
      </c>
      <c r="Z760" s="2"/>
    </row>
    <row r="761" spans="1:26" outlineLevel="3">
      <c r="A761" s="13" t="s">
        <v>455</v>
      </c>
      <c r="B761" s="20" t="s">
        <v>776</v>
      </c>
      <c r="C761" s="11" t="s">
        <v>2</v>
      </c>
      <c r="D761" s="21">
        <f>D762+D765</f>
        <v>18450000</v>
      </c>
      <c r="E761" s="21">
        <f t="shared" si="11"/>
        <v>15000000</v>
      </c>
      <c r="F761" s="21">
        <f>F762+F765</f>
        <v>33450000</v>
      </c>
      <c r="G761" s="5">
        <v>0</v>
      </c>
      <c r="H761" s="5">
        <v>0</v>
      </c>
      <c r="I761" s="5">
        <v>0</v>
      </c>
      <c r="J761" s="5">
        <v>0</v>
      </c>
      <c r="K761" s="5">
        <v>0</v>
      </c>
      <c r="L761" s="5">
        <v>0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6">
        <v>0.81045751633986929</v>
      </c>
      <c r="W761" s="5">
        <v>0</v>
      </c>
      <c r="X761" s="6">
        <v>0</v>
      </c>
      <c r="Y761" s="5">
        <v>0</v>
      </c>
      <c r="Z761" s="2"/>
    </row>
    <row r="762" spans="1:26" ht="55.5" customHeight="1" outlineLevel="4">
      <c r="A762" s="13" t="s">
        <v>456</v>
      </c>
      <c r="B762" s="20" t="s">
        <v>777</v>
      </c>
      <c r="C762" s="11" t="s">
        <v>2</v>
      </c>
      <c r="D762" s="21">
        <f>D763</f>
        <v>650000</v>
      </c>
      <c r="E762" s="21">
        <f t="shared" si="11"/>
        <v>0</v>
      </c>
      <c r="F762" s="21">
        <f>F763</f>
        <v>650000</v>
      </c>
      <c r="G762" s="5">
        <v>0</v>
      </c>
      <c r="H762" s="5">
        <v>0</v>
      </c>
      <c r="I762" s="5">
        <v>0</v>
      </c>
      <c r="J762" s="5">
        <v>0</v>
      </c>
      <c r="K762" s="5">
        <v>0</v>
      </c>
      <c r="L762" s="5">
        <v>0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6">
        <v>0</v>
      </c>
      <c r="W762" s="5">
        <v>0</v>
      </c>
      <c r="X762" s="6">
        <v>0</v>
      </c>
      <c r="Y762" s="5">
        <v>0</v>
      </c>
      <c r="Z762" s="2"/>
    </row>
    <row r="763" spans="1:26" ht="35.25" customHeight="1" outlineLevel="5">
      <c r="A763" s="13" t="s">
        <v>58</v>
      </c>
      <c r="B763" s="20" t="s">
        <v>777</v>
      </c>
      <c r="C763" s="11" t="s">
        <v>3</v>
      </c>
      <c r="D763" s="21">
        <f>D764</f>
        <v>650000</v>
      </c>
      <c r="E763" s="21">
        <f t="shared" si="11"/>
        <v>0</v>
      </c>
      <c r="F763" s="21">
        <f>F764</f>
        <v>650000</v>
      </c>
      <c r="G763" s="5">
        <v>0</v>
      </c>
      <c r="H763" s="5">
        <v>0</v>
      </c>
      <c r="I763" s="5">
        <v>0</v>
      </c>
      <c r="J763" s="5">
        <v>0</v>
      </c>
      <c r="K763" s="5">
        <v>0</v>
      </c>
      <c r="L763" s="5">
        <v>0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6">
        <v>0</v>
      </c>
      <c r="W763" s="5">
        <v>0</v>
      </c>
      <c r="X763" s="6">
        <v>0</v>
      </c>
      <c r="Y763" s="5">
        <v>0</v>
      </c>
      <c r="Z763" s="2"/>
    </row>
    <row r="764" spans="1:26" ht="30" outlineLevel="6">
      <c r="A764" s="13" t="s">
        <v>90</v>
      </c>
      <c r="B764" s="20" t="s">
        <v>777</v>
      </c>
      <c r="C764" s="11" t="s">
        <v>4</v>
      </c>
      <c r="D764" s="21">
        <v>650000</v>
      </c>
      <c r="E764" s="21">
        <f t="shared" si="11"/>
        <v>0</v>
      </c>
      <c r="F764" s="21">
        <v>650000</v>
      </c>
      <c r="G764" s="5">
        <v>0</v>
      </c>
      <c r="H764" s="5">
        <v>0</v>
      </c>
      <c r="I764" s="5">
        <v>0</v>
      </c>
      <c r="J764" s="5">
        <v>0</v>
      </c>
      <c r="K764" s="5">
        <v>0</v>
      </c>
      <c r="L764" s="5">
        <v>0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6">
        <v>0</v>
      </c>
      <c r="W764" s="5">
        <v>0</v>
      </c>
      <c r="X764" s="6">
        <v>0</v>
      </c>
      <c r="Y764" s="5">
        <v>0</v>
      </c>
      <c r="Z764" s="2"/>
    </row>
    <row r="765" spans="1:26" ht="47.25" customHeight="1" outlineLevel="4">
      <c r="A765" s="13" t="s">
        <v>457</v>
      </c>
      <c r="B765" s="20" t="s">
        <v>778</v>
      </c>
      <c r="C765" s="11" t="s">
        <v>2</v>
      </c>
      <c r="D765" s="21">
        <f>D766+D768</f>
        <v>17800000</v>
      </c>
      <c r="E765" s="21">
        <f t="shared" si="11"/>
        <v>15000000</v>
      </c>
      <c r="F765" s="21">
        <f>F766+F768</f>
        <v>32800000</v>
      </c>
      <c r="G765" s="5">
        <v>0</v>
      </c>
      <c r="H765" s="5">
        <v>0</v>
      </c>
      <c r="I765" s="5">
        <v>0</v>
      </c>
      <c r="J765" s="5">
        <v>0</v>
      </c>
      <c r="K765" s="5">
        <v>0</v>
      </c>
      <c r="L765" s="5">
        <v>0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6">
        <v>0.88571428571428568</v>
      </c>
      <c r="W765" s="5">
        <v>0</v>
      </c>
      <c r="X765" s="6">
        <v>0</v>
      </c>
      <c r="Y765" s="5">
        <v>0</v>
      </c>
      <c r="Z765" s="2"/>
    </row>
    <row r="766" spans="1:26" outlineLevel="5">
      <c r="A766" s="13" t="s">
        <v>458</v>
      </c>
      <c r="B766" s="20" t="s">
        <v>778</v>
      </c>
      <c r="C766" s="11" t="s">
        <v>6</v>
      </c>
      <c r="D766" s="21">
        <f>D767</f>
        <v>15000000</v>
      </c>
      <c r="E766" s="21">
        <f t="shared" si="11"/>
        <v>15000000</v>
      </c>
      <c r="F766" s="21">
        <f>F767</f>
        <v>30000000</v>
      </c>
      <c r="G766" s="5">
        <v>0</v>
      </c>
      <c r="H766" s="5">
        <v>0</v>
      </c>
      <c r="I766" s="5">
        <v>0</v>
      </c>
      <c r="J766" s="5">
        <v>0</v>
      </c>
      <c r="K766" s="5">
        <v>0</v>
      </c>
      <c r="L766" s="5">
        <v>0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6">
        <v>1</v>
      </c>
      <c r="W766" s="5">
        <v>0</v>
      </c>
      <c r="X766" s="6">
        <v>0</v>
      </c>
      <c r="Y766" s="5">
        <v>0</v>
      </c>
      <c r="Z766" s="2"/>
    </row>
    <row r="767" spans="1:26" outlineLevel="6">
      <c r="A767" s="13" t="s">
        <v>63</v>
      </c>
      <c r="B767" s="20" t="s">
        <v>778</v>
      </c>
      <c r="C767" s="11" t="s">
        <v>7</v>
      </c>
      <c r="D767" s="24">
        <v>15000000</v>
      </c>
      <c r="E767" s="21">
        <f t="shared" si="11"/>
        <v>15000000</v>
      </c>
      <c r="F767" s="25">
        <v>30000000</v>
      </c>
      <c r="G767" s="5">
        <v>0</v>
      </c>
      <c r="H767" s="5">
        <v>0</v>
      </c>
      <c r="I767" s="5">
        <v>0</v>
      </c>
      <c r="J767" s="5">
        <v>0</v>
      </c>
      <c r="K767" s="5">
        <v>0</v>
      </c>
      <c r="L767" s="5">
        <v>0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6">
        <v>1</v>
      </c>
      <c r="W767" s="5">
        <v>0</v>
      </c>
      <c r="X767" s="6">
        <v>0</v>
      </c>
      <c r="Y767" s="5">
        <v>0</v>
      </c>
      <c r="Z767" s="2"/>
    </row>
    <row r="768" spans="1:26" outlineLevel="5">
      <c r="A768" s="13" t="s">
        <v>81</v>
      </c>
      <c r="B768" s="20" t="s">
        <v>778</v>
      </c>
      <c r="C768" s="11" t="s">
        <v>12</v>
      </c>
      <c r="D768" s="21">
        <f>D769</f>
        <v>2800000</v>
      </c>
      <c r="E768" s="21">
        <f t="shared" si="11"/>
        <v>0</v>
      </c>
      <c r="F768" s="21">
        <f>F769</f>
        <v>2800000</v>
      </c>
      <c r="G768" s="5">
        <v>0</v>
      </c>
      <c r="H768" s="5">
        <v>0</v>
      </c>
      <c r="I768" s="5">
        <v>0</v>
      </c>
      <c r="J768" s="5">
        <v>0</v>
      </c>
      <c r="K768" s="5">
        <v>0</v>
      </c>
      <c r="L768" s="5">
        <v>0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6">
        <v>0.6</v>
      </c>
      <c r="W768" s="5">
        <v>0</v>
      </c>
      <c r="X768" s="6">
        <v>0</v>
      </c>
      <c r="Y768" s="5">
        <v>0</v>
      </c>
      <c r="Z768" s="2"/>
    </row>
    <row r="769" spans="1:26" ht="51" customHeight="1" outlineLevel="6">
      <c r="A769" s="13" t="s">
        <v>436</v>
      </c>
      <c r="B769" s="20" t="s">
        <v>778</v>
      </c>
      <c r="C769" s="11" t="s">
        <v>34</v>
      </c>
      <c r="D769" s="25">
        <v>2800000</v>
      </c>
      <c r="E769" s="25">
        <f t="shared" ref="E769:E831" si="12">F769-D769</f>
        <v>0</v>
      </c>
      <c r="F769" s="25">
        <v>2800000</v>
      </c>
      <c r="G769" s="5">
        <v>0</v>
      </c>
      <c r="H769" s="5">
        <v>0</v>
      </c>
      <c r="I769" s="5">
        <v>0</v>
      </c>
      <c r="J769" s="5">
        <v>0</v>
      </c>
      <c r="K769" s="5">
        <v>0</v>
      </c>
      <c r="L769" s="5">
        <v>0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6">
        <v>0.6</v>
      </c>
      <c r="W769" s="5">
        <v>0</v>
      </c>
      <c r="X769" s="6">
        <v>0</v>
      </c>
      <c r="Y769" s="5">
        <v>0</v>
      </c>
      <c r="Z769" s="2"/>
    </row>
    <row r="770" spans="1:26" ht="28.5">
      <c r="A770" s="10" t="s">
        <v>459</v>
      </c>
      <c r="B770" s="18" t="s">
        <v>36</v>
      </c>
      <c r="C770" s="12" t="s">
        <v>2</v>
      </c>
      <c r="D770" s="19">
        <f>D771+D775+D779+D783+D789+D793+D800</f>
        <v>1019000</v>
      </c>
      <c r="E770" s="19">
        <f t="shared" si="12"/>
        <v>0</v>
      </c>
      <c r="F770" s="19">
        <f>F771+F775+F779+F783+F789+F793+F800</f>
        <v>1019000</v>
      </c>
      <c r="G770" s="5">
        <v>0</v>
      </c>
      <c r="H770" s="5">
        <v>0</v>
      </c>
      <c r="I770" s="5">
        <v>0</v>
      </c>
      <c r="J770" s="5">
        <v>0</v>
      </c>
      <c r="K770" s="5">
        <v>0</v>
      </c>
      <c r="L770" s="5">
        <v>0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6">
        <v>0.13911620294599017</v>
      </c>
      <c r="W770" s="5">
        <v>0</v>
      </c>
      <c r="X770" s="6">
        <v>0</v>
      </c>
      <c r="Y770" s="5">
        <v>0</v>
      </c>
      <c r="Z770" s="2"/>
    </row>
    <row r="771" spans="1:26" ht="30" outlineLevel="3">
      <c r="A771" s="13" t="s">
        <v>460</v>
      </c>
      <c r="B771" s="20" t="s">
        <v>779</v>
      </c>
      <c r="C771" s="11" t="s">
        <v>2</v>
      </c>
      <c r="D771" s="21">
        <f>D772</f>
        <v>85050</v>
      </c>
      <c r="E771" s="21">
        <f t="shared" si="12"/>
        <v>0</v>
      </c>
      <c r="F771" s="21">
        <f>F772</f>
        <v>85050</v>
      </c>
      <c r="G771" s="5">
        <v>0</v>
      </c>
      <c r="H771" s="5">
        <v>0</v>
      </c>
      <c r="I771" s="5">
        <v>0</v>
      </c>
      <c r="J771" s="5">
        <v>0</v>
      </c>
      <c r="K771" s="5">
        <v>0</v>
      </c>
      <c r="L771" s="5">
        <v>0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6">
        <v>0</v>
      </c>
      <c r="W771" s="5">
        <v>0</v>
      </c>
      <c r="X771" s="6">
        <v>0</v>
      </c>
      <c r="Y771" s="5">
        <v>0</v>
      </c>
      <c r="Z771" s="2"/>
    </row>
    <row r="772" spans="1:26" ht="30" outlineLevel="4">
      <c r="A772" s="13" t="s">
        <v>461</v>
      </c>
      <c r="B772" s="20" t="s">
        <v>780</v>
      </c>
      <c r="C772" s="11" t="s">
        <v>2</v>
      </c>
      <c r="D772" s="21">
        <f>D773</f>
        <v>85050</v>
      </c>
      <c r="E772" s="21">
        <f t="shared" si="12"/>
        <v>0</v>
      </c>
      <c r="F772" s="21">
        <f>F773</f>
        <v>85050</v>
      </c>
      <c r="G772" s="5">
        <v>0</v>
      </c>
      <c r="H772" s="5">
        <v>0</v>
      </c>
      <c r="I772" s="5">
        <v>0</v>
      </c>
      <c r="J772" s="5">
        <v>0</v>
      </c>
      <c r="K772" s="5">
        <v>0</v>
      </c>
      <c r="L772" s="5">
        <v>0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6">
        <v>0</v>
      </c>
      <c r="W772" s="5">
        <v>0</v>
      </c>
      <c r="X772" s="6">
        <v>0</v>
      </c>
      <c r="Y772" s="5">
        <v>0</v>
      </c>
      <c r="Z772" s="2"/>
    </row>
    <row r="773" spans="1:26" ht="36" customHeight="1" outlineLevel="5">
      <c r="A773" s="13" t="s">
        <v>59</v>
      </c>
      <c r="B773" s="20" t="s">
        <v>780</v>
      </c>
      <c r="C773" s="11" t="s">
        <v>3</v>
      </c>
      <c r="D773" s="21">
        <f>D774</f>
        <v>85050</v>
      </c>
      <c r="E773" s="21">
        <f t="shared" si="12"/>
        <v>0</v>
      </c>
      <c r="F773" s="21">
        <f>F774</f>
        <v>85050</v>
      </c>
      <c r="G773" s="5">
        <v>0</v>
      </c>
      <c r="H773" s="5">
        <v>0</v>
      </c>
      <c r="I773" s="5">
        <v>0</v>
      </c>
      <c r="J773" s="5">
        <v>0</v>
      </c>
      <c r="K773" s="5">
        <v>0</v>
      </c>
      <c r="L773" s="5">
        <v>0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6">
        <v>0</v>
      </c>
      <c r="W773" s="5">
        <v>0</v>
      </c>
      <c r="X773" s="6">
        <v>0</v>
      </c>
      <c r="Y773" s="5">
        <v>0</v>
      </c>
      <c r="Z773" s="2"/>
    </row>
    <row r="774" spans="1:26" ht="30" outlineLevel="6">
      <c r="A774" s="13" t="s">
        <v>90</v>
      </c>
      <c r="B774" s="20" t="s">
        <v>780</v>
      </c>
      <c r="C774" s="11" t="s">
        <v>4</v>
      </c>
      <c r="D774" s="21">
        <v>85050</v>
      </c>
      <c r="E774" s="21">
        <f t="shared" si="12"/>
        <v>0</v>
      </c>
      <c r="F774" s="21">
        <v>85050</v>
      </c>
      <c r="G774" s="5">
        <v>0</v>
      </c>
      <c r="H774" s="5">
        <v>0</v>
      </c>
      <c r="I774" s="5">
        <v>0</v>
      </c>
      <c r="J774" s="5">
        <v>0</v>
      </c>
      <c r="K774" s="5">
        <v>0</v>
      </c>
      <c r="L774" s="5">
        <v>0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6">
        <v>0</v>
      </c>
      <c r="W774" s="5">
        <v>0</v>
      </c>
      <c r="X774" s="6">
        <v>0</v>
      </c>
      <c r="Y774" s="5">
        <v>0</v>
      </c>
      <c r="Z774" s="2"/>
    </row>
    <row r="775" spans="1:26" ht="63" hidden="1" customHeight="1" outlineLevel="3">
      <c r="A775" s="13" t="s">
        <v>462</v>
      </c>
      <c r="B775" s="20" t="s">
        <v>781</v>
      </c>
      <c r="C775" s="11" t="s">
        <v>2</v>
      </c>
      <c r="D775" s="21">
        <f>D776</f>
        <v>90000</v>
      </c>
      <c r="E775" s="21">
        <f t="shared" si="12"/>
        <v>-90000</v>
      </c>
      <c r="F775" s="21">
        <f>F776</f>
        <v>0</v>
      </c>
      <c r="G775" s="5">
        <v>0</v>
      </c>
      <c r="H775" s="5">
        <v>0</v>
      </c>
      <c r="I775" s="5">
        <v>0</v>
      </c>
      <c r="J775" s="5">
        <v>0</v>
      </c>
      <c r="K775" s="5">
        <v>0</v>
      </c>
      <c r="L775" s="5">
        <v>0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6">
        <v>0</v>
      </c>
      <c r="W775" s="5">
        <v>0</v>
      </c>
      <c r="X775" s="6">
        <v>0</v>
      </c>
      <c r="Y775" s="5">
        <v>0</v>
      </c>
      <c r="Z775" s="2"/>
    </row>
    <row r="776" spans="1:26" ht="54.75" hidden="1" customHeight="1" outlineLevel="4">
      <c r="A776" s="13" t="s">
        <v>463</v>
      </c>
      <c r="B776" s="20" t="s">
        <v>782</v>
      </c>
      <c r="C776" s="11" t="s">
        <v>2</v>
      </c>
      <c r="D776" s="21">
        <f>D777</f>
        <v>90000</v>
      </c>
      <c r="E776" s="21">
        <f t="shared" si="12"/>
        <v>-90000</v>
      </c>
      <c r="F776" s="21">
        <f>F777</f>
        <v>0</v>
      </c>
      <c r="G776" s="5">
        <v>0</v>
      </c>
      <c r="H776" s="5">
        <v>0</v>
      </c>
      <c r="I776" s="5">
        <v>0</v>
      </c>
      <c r="J776" s="5">
        <v>0</v>
      </c>
      <c r="K776" s="5">
        <v>0</v>
      </c>
      <c r="L776" s="5">
        <v>0</v>
      </c>
      <c r="M776" s="5">
        <v>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6">
        <v>0</v>
      </c>
      <c r="W776" s="5">
        <v>0</v>
      </c>
      <c r="X776" s="6">
        <v>0</v>
      </c>
      <c r="Y776" s="5">
        <v>0</v>
      </c>
      <c r="Z776" s="2"/>
    </row>
    <row r="777" spans="1:26" ht="36.75" hidden="1" customHeight="1" outlineLevel="5">
      <c r="A777" s="13" t="s">
        <v>58</v>
      </c>
      <c r="B777" s="20" t="s">
        <v>782</v>
      </c>
      <c r="C777" s="11" t="s">
        <v>3</v>
      </c>
      <c r="D777" s="21">
        <f>D778</f>
        <v>90000</v>
      </c>
      <c r="E777" s="21">
        <f t="shared" si="12"/>
        <v>-90000</v>
      </c>
      <c r="F777" s="21">
        <f>F778</f>
        <v>0</v>
      </c>
      <c r="G777" s="5">
        <v>0</v>
      </c>
      <c r="H777" s="5">
        <v>0</v>
      </c>
      <c r="I777" s="5">
        <v>0</v>
      </c>
      <c r="J777" s="5">
        <v>0</v>
      </c>
      <c r="K777" s="5">
        <v>0</v>
      </c>
      <c r="L777" s="5">
        <v>0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6">
        <v>0</v>
      </c>
      <c r="W777" s="5">
        <v>0</v>
      </c>
      <c r="X777" s="6">
        <v>0</v>
      </c>
      <c r="Y777" s="5">
        <v>0</v>
      </c>
      <c r="Z777" s="2"/>
    </row>
    <row r="778" spans="1:26" ht="30" hidden="1" outlineLevel="6">
      <c r="A778" s="13" t="s">
        <v>60</v>
      </c>
      <c r="B778" s="20" t="s">
        <v>782</v>
      </c>
      <c r="C778" s="11" t="s">
        <v>4</v>
      </c>
      <c r="D778" s="21">
        <v>90000</v>
      </c>
      <c r="E778" s="21">
        <f t="shared" si="12"/>
        <v>-90000</v>
      </c>
      <c r="F778" s="21">
        <v>0</v>
      </c>
      <c r="G778" s="5">
        <v>0</v>
      </c>
      <c r="H778" s="5">
        <v>0</v>
      </c>
      <c r="I778" s="5">
        <v>0</v>
      </c>
      <c r="J778" s="5">
        <v>0</v>
      </c>
      <c r="K778" s="5">
        <v>0</v>
      </c>
      <c r="L778" s="5">
        <v>0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6">
        <v>0</v>
      </c>
      <c r="W778" s="5">
        <v>0</v>
      </c>
      <c r="X778" s="6">
        <v>0</v>
      </c>
      <c r="Y778" s="5">
        <v>0</v>
      </c>
      <c r="Z778" s="2"/>
    </row>
    <row r="779" spans="1:26" ht="30" hidden="1" customHeight="1" outlineLevel="3">
      <c r="A779" s="13" t="s">
        <v>464</v>
      </c>
      <c r="B779" s="20" t="s">
        <v>783</v>
      </c>
      <c r="C779" s="11" t="s">
        <v>2</v>
      </c>
      <c r="D779" s="21">
        <f>D780</f>
        <v>112600</v>
      </c>
      <c r="E779" s="21">
        <f t="shared" si="12"/>
        <v>-112600</v>
      </c>
      <c r="F779" s="21">
        <f>F780</f>
        <v>0</v>
      </c>
      <c r="G779" s="5">
        <v>0</v>
      </c>
      <c r="H779" s="5">
        <v>0</v>
      </c>
      <c r="I779" s="5">
        <v>0</v>
      </c>
      <c r="J779" s="5">
        <v>0</v>
      </c>
      <c r="K779" s="5">
        <v>0</v>
      </c>
      <c r="L779" s="5">
        <v>0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6">
        <v>0</v>
      </c>
      <c r="W779" s="5">
        <v>0</v>
      </c>
      <c r="X779" s="6">
        <v>0</v>
      </c>
      <c r="Y779" s="5">
        <v>0</v>
      </c>
      <c r="Z779" s="2"/>
    </row>
    <row r="780" spans="1:26" ht="30" hidden="1" outlineLevel="4">
      <c r="A780" s="13" t="s">
        <v>465</v>
      </c>
      <c r="B780" s="20" t="s">
        <v>784</v>
      </c>
      <c r="C780" s="11" t="s">
        <v>2</v>
      </c>
      <c r="D780" s="21">
        <f>D781</f>
        <v>112600</v>
      </c>
      <c r="E780" s="21">
        <f t="shared" si="12"/>
        <v>-112600</v>
      </c>
      <c r="F780" s="21">
        <f>F781</f>
        <v>0</v>
      </c>
      <c r="G780" s="5">
        <v>0</v>
      </c>
      <c r="H780" s="5">
        <v>0</v>
      </c>
      <c r="I780" s="5">
        <v>0</v>
      </c>
      <c r="J780" s="5">
        <v>0</v>
      </c>
      <c r="K780" s="5">
        <v>0</v>
      </c>
      <c r="L780" s="5">
        <v>0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6">
        <v>0</v>
      </c>
      <c r="W780" s="5">
        <v>0</v>
      </c>
      <c r="X780" s="6">
        <v>0</v>
      </c>
      <c r="Y780" s="5">
        <v>0</v>
      </c>
      <c r="Z780" s="2"/>
    </row>
    <row r="781" spans="1:26" ht="37.5" hidden="1" customHeight="1" outlineLevel="5">
      <c r="A781" s="13" t="s">
        <v>58</v>
      </c>
      <c r="B781" s="20" t="s">
        <v>784</v>
      </c>
      <c r="C781" s="11" t="s">
        <v>3</v>
      </c>
      <c r="D781" s="21">
        <f>D782</f>
        <v>112600</v>
      </c>
      <c r="E781" s="21">
        <f t="shared" si="12"/>
        <v>-112600</v>
      </c>
      <c r="F781" s="21">
        <f>F782</f>
        <v>0</v>
      </c>
      <c r="G781" s="5">
        <v>0</v>
      </c>
      <c r="H781" s="5">
        <v>0</v>
      </c>
      <c r="I781" s="5">
        <v>0</v>
      </c>
      <c r="J781" s="5">
        <v>0</v>
      </c>
      <c r="K781" s="5">
        <v>0</v>
      </c>
      <c r="L781" s="5">
        <v>0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6">
        <v>0</v>
      </c>
      <c r="W781" s="5">
        <v>0</v>
      </c>
      <c r="X781" s="6">
        <v>0</v>
      </c>
      <c r="Y781" s="5">
        <v>0</v>
      </c>
      <c r="Z781" s="2"/>
    </row>
    <row r="782" spans="1:26" ht="30" hidden="1" outlineLevel="6">
      <c r="A782" s="13" t="s">
        <v>90</v>
      </c>
      <c r="B782" s="20" t="s">
        <v>784</v>
      </c>
      <c r="C782" s="11" t="s">
        <v>4</v>
      </c>
      <c r="D782" s="21">
        <v>112600</v>
      </c>
      <c r="E782" s="21">
        <f t="shared" si="12"/>
        <v>-112600</v>
      </c>
      <c r="F782" s="21">
        <v>0</v>
      </c>
      <c r="G782" s="5">
        <v>0</v>
      </c>
      <c r="H782" s="5">
        <v>0</v>
      </c>
      <c r="I782" s="5">
        <v>0</v>
      </c>
      <c r="J782" s="5">
        <v>0</v>
      </c>
      <c r="K782" s="5">
        <v>0</v>
      </c>
      <c r="L782" s="5">
        <v>0</v>
      </c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6">
        <v>0</v>
      </c>
      <c r="W782" s="5">
        <v>0</v>
      </c>
      <c r="X782" s="6">
        <v>0</v>
      </c>
      <c r="Y782" s="5">
        <v>0</v>
      </c>
      <c r="Z782" s="2"/>
    </row>
    <row r="783" spans="1:26" ht="66" customHeight="1" outlineLevel="3" collapsed="1">
      <c r="A783" s="13" t="s">
        <v>466</v>
      </c>
      <c r="B783" s="20" t="s">
        <v>785</v>
      </c>
      <c r="C783" s="11" t="s">
        <v>2</v>
      </c>
      <c r="D783" s="21">
        <f>D784</f>
        <v>522950</v>
      </c>
      <c r="E783" s="21">
        <f t="shared" si="12"/>
        <v>209650</v>
      </c>
      <c r="F783" s="21">
        <f>F784</f>
        <v>732600</v>
      </c>
      <c r="G783" s="5">
        <v>0</v>
      </c>
      <c r="H783" s="5">
        <v>0</v>
      </c>
      <c r="I783" s="5">
        <v>0</v>
      </c>
      <c r="J783" s="5">
        <v>0</v>
      </c>
      <c r="K783" s="5">
        <v>0</v>
      </c>
      <c r="L783" s="5">
        <v>0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6">
        <v>0.60026098303610265</v>
      </c>
      <c r="W783" s="5">
        <v>0</v>
      </c>
      <c r="X783" s="6">
        <v>0</v>
      </c>
      <c r="Y783" s="5">
        <v>0</v>
      </c>
      <c r="Z783" s="2"/>
    </row>
    <row r="784" spans="1:26" ht="61.5" customHeight="1" outlineLevel="4">
      <c r="A784" s="26" t="s">
        <v>467</v>
      </c>
      <c r="B784" s="27" t="s">
        <v>786</v>
      </c>
      <c r="C784" s="28" t="s">
        <v>2</v>
      </c>
      <c r="D784" s="25">
        <f>D785+D787</f>
        <v>522950</v>
      </c>
      <c r="E784" s="25">
        <f t="shared" si="12"/>
        <v>209650</v>
      </c>
      <c r="F784" s="25">
        <f>F785+F787</f>
        <v>732600</v>
      </c>
      <c r="G784" s="5">
        <v>0</v>
      </c>
      <c r="H784" s="5">
        <v>0</v>
      </c>
      <c r="I784" s="5">
        <v>0</v>
      </c>
      <c r="J784" s="5">
        <v>0</v>
      </c>
      <c r="K784" s="5">
        <v>0</v>
      </c>
      <c r="L784" s="5">
        <v>0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6">
        <v>0.60026098303610265</v>
      </c>
      <c r="W784" s="5">
        <v>0</v>
      </c>
      <c r="X784" s="6">
        <v>0</v>
      </c>
      <c r="Y784" s="5">
        <v>0</v>
      </c>
      <c r="Z784" s="2"/>
    </row>
    <row r="785" spans="1:26" ht="35.25" customHeight="1" outlineLevel="5">
      <c r="A785" s="26" t="s">
        <v>58</v>
      </c>
      <c r="B785" s="27" t="s">
        <v>786</v>
      </c>
      <c r="C785" s="28" t="s">
        <v>3</v>
      </c>
      <c r="D785" s="25">
        <f>D786</f>
        <v>462950</v>
      </c>
      <c r="E785" s="25">
        <f t="shared" si="12"/>
        <v>-201211.44</v>
      </c>
      <c r="F785" s="25">
        <f>F786</f>
        <v>261738.56</v>
      </c>
      <c r="G785" s="5">
        <v>0</v>
      </c>
      <c r="H785" s="5">
        <v>0</v>
      </c>
      <c r="I785" s="5">
        <v>0</v>
      </c>
      <c r="J785" s="5">
        <v>0</v>
      </c>
      <c r="K785" s="5">
        <v>0</v>
      </c>
      <c r="L785" s="5">
        <v>0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6">
        <v>0.1637852593266606</v>
      </c>
      <c r="W785" s="5">
        <v>0</v>
      </c>
      <c r="X785" s="6">
        <v>0</v>
      </c>
      <c r="Y785" s="5">
        <v>0</v>
      </c>
      <c r="Z785" s="2"/>
    </row>
    <row r="786" spans="1:26" ht="39" customHeight="1" outlineLevel="6">
      <c r="A786" s="26" t="s">
        <v>90</v>
      </c>
      <c r="B786" s="27" t="s">
        <v>786</v>
      </c>
      <c r="C786" s="28" t="s">
        <v>4</v>
      </c>
      <c r="D786" s="25">
        <v>462950</v>
      </c>
      <c r="E786" s="25">
        <f t="shared" si="12"/>
        <v>-201211.44</v>
      </c>
      <c r="F786" s="25">
        <v>261738.56</v>
      </c>
      <c r="G786" s="5">
        <v>0</v>
      </c>
      <c r="H786" s="5">
        <v>0</v>
      </c>
      <c r="I786" s="5">
        <v>0</v>
      </c>
      <c r="J786" s="5">
        <v>0</v>
      </c>
      <c r="K786" s="5">
        <v>0</v>
      </c>
      <c r="L786" s="5">
        <v>0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6">
        <v>0.1637852593266606</v>
      </c>
      <c r="W786" s="5">
        <v>0</v>
      </c>
      <c r="X786" s="6">
        <v>0</v>
      </c>
      <c r="Y786" s="5">
        <v>0</v>
      </c>
      <c r="Z786" s="2"/>
    </row>
    <row r="787" spans="1:26" outlineLevel="5">
      <c r="A787" s="26" t="s">
        <v>134</v>
      </c>
      <c r="B787" s="27" t="s">
        <v>786</v>
      </c>
      <c r="C787" s="28" t="s">
        <v>12</v>
      </c>
      <c r="D787" s="25">
        <f>D788</f>
        <v>60000</v>
      </c>
      <c r="E787" s="25">
        <f t="shared" si="12"/>
        <v>410861.44</v>
      </c>
      <c r="F787" s="25">
        <f>F788</f>
        <v>470861.44</v>
      </c>
      <c r="G787" s="5">
        <v>0</v>
      </c>
      <c r="H787" s="5">
        <v>0</v>
      </c>
      <c r="I787" s="5">
        <v>0</v>
      </c>
      <c r="J787" s="5">
        <v>0</v>
      </c>
      <c r="K787" s="5">
        <v>0</v>
      </c>
      <c r="L787" s="5">
        <v>0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6">
        <v>1</v>
      </c>
      <c r="W787" s="5">
        <v>0</v>
      </c>
      <c r="X787" s="6">
        <v>0</v>
      </c>
      <c r="Y787" s="5">
        <v>0</v>
      </c>
      <c r="Z787" s="2"/>
    </row>
    <row r="788" spans="1:26" outlineLevel="6">
      <c r="A788" s="26" t="s">
        <v>468</v>
      </c>
      <c r="B788" s="27" t="s">
        <v>786</v>
      </c>
      <c r="C788" s="28" t="s">
        <v>37</v>
      </c>
      <c r="D788" s="25">
        <v>60000</v>
      </c>
      <c r="E788" s="25">
        <f t="shared" si="12"/>
        <v>410861.44</v>
      </c>
      <c r="F788" s="25">
        <v>470861.44</v>
      </c>
      <c r="G788" s="5">
        <v>0</v>
      </c>
      <c r="H788" s="5">
        <v>0</v>
      </c>
      <c r="I788" s="5">
        <v>0</v>
      </c>
      <c r="J788" s="5">
        <v>0</v>
      </c>
      <c r="K788" s="5">
        <v>0</v>
      </c>
      <c r="L788" s="5">
        <v>0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6">
        <v>1</v>
      </c>
      <c r="W788" s="5">
        <v>0</v>
      </c>
      <c r="X788" s="6">
        <v>0</v>
      </c>
      <c r="Y788" s="5">
        <v>0</v>
      </c>
      <c r="Z788" s="2"/>
    </row>
    <row r="789" spans="1:26" ht="47.25" customHeight="1" outlineLevel="3">
      <c r="A789" s="26" t="s">
        <v>469</v>
      </c>
      <c r="B789" s="27" t="s">
        <v>787</v>
      </c>
      <c r="C789" s="28" t="s">
        <v>2</v>
      </c>
      <c r="D789" s="25">
        <f>D790</f>
        <v>20000</v>
      </c>
      <c r="E789" s="25">
        <f t="shared" si="12"/>
        <v>-7050</v>
      </c>
      <c r="F789" s="25">
        <f>F790</f>
        <v>12950</v>
      </c>
      <c r="G789" s="5">
        <v>0</v>
      </c>
      <c r="H789" s="5">
        <v>0</v>
      </c>
      <c r="I789" s="5">
        <v>0</v>
      </c>
      <c r="J789" s="5">
        <v>0</v>
      </c>
      <c r="K789" s="5">
        <v>0</v>
      </c>
      <c r="L789" s="5">
        <v>0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6">
        <v>0</v>
      </c>
      <c r="W789" s="5">
        <v>0</v>
      </c>
      <c r="X789" s="6">
        <v>0</v>
      </c>
      <c r="Y789" s="5">
        <v>0</v>
      </c>
      <c r="Z789" s="2"/>
    </row>
    <row r="790" spans="1:26" ht="30" outlineLevel="4">
      <c r="A790" s="26" t="s">
        <v>470</v>
      </c>
      <c r="B790" s="27" t="s">
        <v>788</v>
      </c>
      <c r="C790" s="28" t="s">
        <v>2</v>
      </c>
      <c r="D790" s="25">
        <f>D791</f>
        <v>20000</v>
      </c>
      <c r="E790" s="25">
        <f t="shared" si="12"/>
        <v>-7050</v>
      </c>
      <c r="F790" s="25">
        <f>F791</f>
        <v>12950</v>
      </c>
      <c r="G790" s="5">
        <v>0</v>
      </c>
      <c r="H790" s="5">
        <v>0</v>
      </c>
      <c r="I790" s="5">
        <v>0</v>
      </c>
      <c r="J790" s="5">
        <v>0</v>
      </c>
      <c r="K790" s="5">
        <v>0</v>
      </c>
      <c r="L790" s="5">
        <v>0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6">
        <v>0</v>
      </c>
      <c r="W790" s="5">
        <v>0</v>
      </c>
      <c r="X790" s="6">
        <v>0</v>
      </c>
      <c r="Y790" s="5">
        <v>0</v>
      </c>
      <c r="Z790" s="2"/>
    </row>
    <row r="791" spans="1:26" ht="36" customHeight="1" outlineLevel="5">
      <c r="A791" s="26" t="s">
        <v>58</v>
      </c>
      <c r="B791" s="27" t="s">
        <v>788</v>
      </c>
      <c r="C791" s="28" t="s">
        <v>3</v>
      </c>
      <c r="D791" s="25">
        <f>D792</f>
        <v>20000</v>
      </c>
      <c r="E791" s="25">
        <f t="shared" si="12"/>
        <v>-7050</v>
      </c>
      <c r="F791" s="25">
        <f>F792</f>
        <v>12950</v>
      </c>
      <c r="G791" s="5">
        <v>0</v>
      </c>
      <c r="H791" s="5">
        <v>0</v>
      </c>
      <c r="I791" s="5">
        <v>0</v>
      </c>
      <c r="J791" s="5">
        <v>0</v>
      </c>
      <c r="K791" s="5">
        <v>0</v>
      </c>
      <c r="L791" s="5">
        <v>0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6">
        <v>0</v>
      </c>
      <c r="W791" s="5">
        <v>0</v>
      </c>
      <c r="X791" s="6">
        <v>0</v>
      </c>
      <c r="Y791" s="5">
        <v>0</v>
      </c>
      <c r="Z791" s="2"/>
    </row>
    <row r="792" spans="1:26" ht="30" outlineLevel="6">
      <c r="A792" s="26" t="s">
        <v>90</v>
      </c>
      <c r="B792" s="27" t="s">
        <v>788</v>
      </c>
      <c r="C792" s="28" t="s">
        <v>4</v>
      </c>
      <c r="D792" s="25">
        <v>20000</v>
      </c>
      <c r="E792" s="25">
        <f t="shared" si="12"/>
        <v>-7050</v>
      </c>
      <c r="F792" s="25">
        <v>12950</v>
      </c>
      <c r="G792" s="5">
        <v>0</v>
      </c>
      <c r="H792" s="5">
        <v>0</v>
      </c>
      <c r="I792" s="5">
        <v>0</v>
      </c>
      <c r="J792" s="5">
        <v>0</v>
      </c>
      <c r="K792" s="5">
        <v>0</v>
      </c>
      <c r="L792" s="5">
        <v>0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6">
        <v>0</v>
      </c>
      <c r="W792" s="5">
        <v>0</v>
      </c>
      <c r="X792" s="6">
        <v>0</v>
      </c>
      <c r="Y792" s="5">
        <v>0</v>
      </c>
      <c r="Z792" s="2"/>
    </row>
    <row r="793" spans="1:26" ht="49.5" customHeight="1" outlineLevel="3">
      <c r="A793" s="26" t="s">
        <v>471</v>
      </c>
      <c r="B793" s="27" t="s">
        <v>789</v>
      </c>
      <c r="C793" s="28" t="s">
        <v>2</v>
      </c>
      <c r="D793" s="25">
        <f>D794</f>
        <v>188400</v>
      </c>
      <c r="E793" s="25">
        <f t="shared" si="12"/>
        <v>0</v>
      </c>
      <c r="F793" s="25">
        <f>F794</f>
        <v>188400</v>
      </c>
      <c r="G793" s="5">
        <v>0</v>
      </c>
      <c r="H793" s="5">
        <v>0</v>
      </c>
      <c r="I793" s="5">
        <v>0</v>
      </c>
      <c r="J793" s="5">
        <v>0</v>
      </c>
      <c r="K793" s="5">
        <v>0</v>
      </c>
      <c r="L793" s="5">
        <v>0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6">
        <v>8.4925690021231418E-2</v>
      </c>
      <c r="W793" s="5">
        <v>0</v>
      </c>
      <c r="X793" s="6">
        <v>0</v>
      </c>
      <c r="Y793" s="5">
        <v>0</v>
      </c>
      <c r="Z793" s="2"/>
    </row>
    <row r="794" spans="1:26" ht="34.5" customHeight="1" outlineLevel="4">
      <c r="A794" s="26" t="s">
        <v>472</v>
      </c>
      <c r="B794" s="27" t="s">
        <v>790</v>
      </c>
      <c r="C794" s="28" t="s">
        <v>2</v>
      </c>
      <c r="D794" s="25">
        <f>D795+D797</f>
        <v>188400</v>
      </c>
      <c r="E794" s="25">
        <f t="shared" si="12"/>
        <v>0</v>
      </c>
      <c r="F794" s="25">
        <f>F795+F797</f>
        <v>188400</v>
      </c>
      <c r="G794" s="5">
        <v>0</v>
      </c>
      <c r="H794" s="5">
        <v>0</v>
      </c>
      <c r="I794" s="5">
        <v>0</v>
      </c>
      <c r="J794" s="5">
        <v>0</v>
      </c>
      <c r="K794" s="5">
        <v>0</v>
      </c>
      <c r="L794" s="5">
        <v>0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6">
        <v>8.4925690021231418E-2</v>
      </c>
      <c r="W794" s="5">
        <v>0</v>
      </c>
      <c r="X794" s="6">
        <v>0</v>
      </c>
      <c r="Y794" s="5">
        <v>0</v>
      </c>
      <c r="Z794" s="2"/>
    </row>
    <row r="795" spans="1:26" ht="35.25" customHeight="1" outlineLevel="5">
      <c r="A795" s="26" t="s">
        <v>58</v>
      </c>
      <c r="B795" s="27" t="s">
        <v>790</v>
      </c>
      <c r="C795" s="28" t="s">
        <v>3</v>
      </c>
      <c r="D795" s="25">
        <f>D796</f>
        <v>172400</v>
      </c>
      <c r="E795" s="25">
        <f t="shared" si="12"/>
        <v>0</v>
      </c>
      <c r="F795" s="25">
        <f>F796</f>
        <v>172400</v>
      </c>
      <c r="G795" s="5">
        <v>0</v>
      </c>
      <c r="H795" s="5">
        <v>0</v>
      </c>
      <c r="I795" s="5">
        <v>0</v>
      </c>
      <c r="J795" s="5">
        <v>0</v>
      </c>
      <c r="K795" s="5">
        <v>0</v>
      </c>
      <c r="L795" s="5">
        <v>0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6">
        <v>0</v>
      </c>
      <c r="W795" s="5">
        <v>0</v>
      </c>
      <c r="X795" s="6">
        <v>0</v>
      </c>
      <c r="Y795" s="5">
        <v>0</v>
      </c>
      <c r="Z795" s="2"/>
    </row>
    <row r="796" spans="1:26" ht="30" outlineLevel="6">
      <c r="A796" s="26" t="s">
        <v>60</v>
      </c>
      <c r="B796" s="27" t="s">
        <v>790</v>
      </c>
      <c r="C796" s="28" t="s">
        <v>4</v>
      </c>
      <c r="D796" s="25">
        <v>172400</v>
      </c>
      <c r="E796" s="25">
        <f t="shared" si="12"/>
        <v>0</v>
      </c>
      <c r="F796" s="25">
        <v>172400</v>
      </c>
      <c r="G796" s="5">
        <v>0</v>
      </c>
      <c r="H796" s="5">
        <v>0</v>
      </c>
      <c r="I796" s="5">
        <v>0</v>
      </c>
      <c r="J796" s="5">
        <v>0</v>
      </c>
      <c r="K796" s="5">
        <v>0</v>
      </c>
      <c r="L796" s="5">
        <v>0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6">
        <v>0</v>
      </c>
      <c r="W796" s="5">
        <v>0</v>
      </c>
      <c r="X796" s="6">
        <v>0</v>
      </c>
      <c r="Y796" s="5">
        <v>0</v>
      </c>
      <c r="Z796" s="2"/>
    </row>
    <row r="797" spans="1:26" outlineLevel="5">
      <c r="A797" s="26" t="s">
        <v>134</v>
      </c>
      <c r="B797" s="27" t="s">
        <v>790</v>
      </c>
      <c r="C797" s="28" t="s">
        <v>12</v>
      </c>
      <c r="D797" s="25">
        <f>D798</f>
        <v>16000</v>
      </c>
      <c r="E797" s="25">
        <f t="shared" si="12"/>
        <v>0</v>
      </c>
      <c r="F797" s="25">
        <f>F798</f>
        <v>16000</v>
      </c>
      <c r="G797" s="5">
        <v>0</v>
      </c>
      <c r="H797" s="5">
        <v>0</v>
      </c>
      <c r="I797" s="5">
        <v>0</v>
      </c>
      <c r="J797" s="5">
        <v>0</v>
      </c>
      <c r="K797" s="5">
        <v>0</v>
      </c>
      <c r="L797" s="5">
        <v>0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6">
        <v>1</v>
      </c>
      <c r="W797" s="5">
        <v>0</v>
      </c>
      <c r="X797" s="6">
        <v>0</v>
      </c>
      <c r="Y797" s="5">
        <v>0</v>
      </c>
      <c r="Z797" s="2"/>
    </row>
    <row r="798" spans="1:26" outlineLevel="6">
      <c r="A798" s="26" t="s">
        <v>468</v>
      </c>
      <c r="B798" s="27" t="s">
        <v>790</v>
      </c>
      <c r="C798" s="28" t="s">
        <v>37</v>
      </c>
      <c r="D798" s="25">
        <v>16000</v>
      </c>
      <c r="E798" s="25">
        <f t="shared" si="12"/>
        <v>0</v>
      </c>
      <c r="F798" s="25">
        <v>16000</v>
      </c>
      <c r="G798" s="5">
        <v>0</v>
      </c>
      <c r="H798" s="5">
        <v>0</v>
      </c>
      <c r="I798" s="5">
        <v>0</v>
      </c>
      <c r="J798" s="5">
        <v>0</v>
      </c>
      <c r="K798" s="5">
        <v>0</v>
      </c>
      <c r="L798" s="5">
        <v>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6">
        <v>1</v>
      </c>
      <c r="W798" s="5">
        <v>0</v>
      </c>
      <c r="X798" s="6">
        <v>0</v>
      </c>
      <c r="Y798" s="5">
        <v>0</v>
      </c>
      <c r="Z798" s="2"/>
    </row>
    <row r="799" spans="1:26" ht="30" hidden="1" outlineLevel="2">
      <c r="A799" s="26" t="s">
        <v>473</v>
      </c>
      <c r="B799" s="27" t="s">
        <v>791</v>
      </c>
      <c r="C799" s="28" t="s">
        <v>2</v>
      </c>
      <c r="D799" s="25">
        <v>0</v>
      </c>
      <c r="E799" s="25">
        <f t="shared" si="12"/>
        <v>0</v>
      </c>
      <c r="F799" s="25">
        <v>0</v>
      </c>
      <c r="G799" s="5">
        <v>0</v>
      </c>
      <c r="H799" s="5">
        <v>0</v>
      </c>
      <c r="I799" s="5">
        <v>0</v>
      </c>
      <c r="J799" s="5">
        <v>0</v>
      </c>
      <c r="K799" s="5">
        <v>0</v>
      </c>
      <c r="L799" s="5">
        <v>0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6">
        <v>0</v>
      </c>
      <c r="W799" s="5">
        <v>0</v>
      </c>
      <c r="X799" s="6">
        <v>0</v>
      </c>
      <c r="Y799" s="5">
        <v>0</v>
      </c>
      <c r="Z799" s="2"/>
    </row>
    <row r="800" spans="1:26" ht="45" hidden="1" outlineLevel="3">
      <c r="A800" s="26" t="s">
        <v>474</v>
      </c>
      <c r="B800" s="27" t="s">
        <v>792</v>
      </c>
      <c r="C800" s="28" t="s">
        <v>2</v>
      </c>
      <c r="D800" s="25">
        <f>D801</f>
        <v>0</v>
      </c>
      <c r="E800" s="25">
        <f t="shared" si="12"/>
        <v>0</v>
      </c>
      <c r="F800" s="25">
        <f>F801</f>
        <v>0</v>
      </c>
      <c r="G800" s="5">
        <v>0</v>
      </c>
      <c r="H800" s="5">
        <v>0</v>
      </c>
      <c r="I800" s="5">
        <v>0</v>
      </c>
      <c r="J800" s="5">
        <v>0</v>
      </c>
      <c r="K800" s="5">
        <v>0</v>
      </c>
      <c r="L800" s="5">
        <v>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6">
        <v>0</v>
      </c>
      <c r="W800" s="5">
        <v>0</v>
      </c>
      <c r="X800" s="6">
        <v>0</v>
      </c>
      <c r="Y800" s="5">
        <v>0</v>
      </c>
      <c r="Z800" s="2"/>
    </row>
    <row r="801" spans="1:26" ht="36.75" hidden="1" customHeight="1" outlineLevel="4">
      <c r="A801" s="26" t="s">
        <v>475</v>
      </c>
      <c r="B801" s="27" t="s">
        <v>793</v>
      </c>
      <c r="C801" s="28" t="s">
        <v>2</v>
      </c>
      <c r="D801" s="25">
        <f>D802</f>
        <v>0</v>
      </c>
      <c r="E801" s="25">
        <f t="shared" si="12"/>
        <v>0</v>
      </c>
      <c r="F801" s="25">
        <f>F802</f>
        <v>0</v>
      </c>
      <c r="G801" s="5">
        <v>0</v>
      </c>
      <c r="H801" s="5">
        <v>0</v>
      </c>
      <c r="I801" s="5">
        <v>0</v>
      </c>
      <c r="J801" s="5">
        <v>0</v>
      </c>
      <c r="K801" s="5">
        <v>0</v>
      </c>
      <c r="L801" s="5">
        <v>0</v>
      </c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6">
        <v>0</v>
      </c>
      <c r="W801" s="5">
        <v>0</v>
      </c>
      <c r="X801" s="6">
        <v>0</v>
      </c>
      <c r="Y801" s="5">
        <v>0</v>
      </c>
      <c r="Z801" s="2"/>
    </row>
    <row r="802" spans="1:26" ht="32.25" hidden="1" customHeight="1" outlineLevel="5">
      <c r="A802" s="26" t="s">
        <v>59</v>
      </c>
      <c r="B802" s="27" t="s">
        <v>793</v>
      </c>
      <c r="C802" s="28" t="s">
        <v>3</v>
      </c>
      <c r="D802" s="25">
        <f>D803</f>
        <v>0</v>
      </c>
      <c r="E802" s="25">
        <f t="shared" si="12"/>
        <v>0</v>
      </c>
      <c r="F802" s="25">
        <f>F803</f>
        <v>0</v>
      </c>
      <c r="G802" s="5">
        <v>0</v>
      </c>
      <c r="H802" s="5">
        <v>0</v>
      </c>
      <c r="I802" s="5">
        <v>0</v>
      </c>
      <c r="J802" s="5">
        <v>0</v>
      </c>
      <c r="K802" s="5">
        <v>0</v>
      </c>
      <c r="L802" s="5">
        <v>0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6">
        <v>0</v>
      </c>
      <c r="W802" s="5">
        <v>0</v>
      </c>
      <c r="X802" s="6">
        <v>0</v>
      </c>
      <c r="Y802" s="5">
        <v>0</v>
      </c>
      <c r="Z802" s="2"/>
    </row>
    <row r="803" spans="1:26" ht="30" hidden="1" outlineLevel="6">
      <c r="A803" s="26" t="s">
        <v>90</v>
      </c>
      <c r="B803" s="27" t="s">
        <v>793</v>
      </c>
      <c r="C803" s="28" t="s">
        <v>4</v>
      </c>
      <c r="D803" s="25">
        <v>0</v>
      </c>
      <c r="E803" s="25">
        <f t="shared" si="12"/>
        <v>0</v>
      </c>
      <c r="F803" s="25">
        <v>0</v>
      </c>
      <c r="G803" s="5">
        <v>0</v>
      </c>
      <c r="H803" s="5">
        <v>0</v>
      </c>
      <c r="I803" s="5">
        <v>0</v>
      </c>
      <c r="J803" s="5">
        <v>0</v>
      </c>
      <c r="K803" s="5">
        <v>0</v>
      </c>
      <c r="L803" s="5">
        <v>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6">
        <v>0</v>
      </c>
      <c r="W803" s="5">
        <v>0</v>
      </c>
      <c r="X803" s="6">
        <v>0</v>
      </c>
      <c r="Y803" s="5">
        <v>0</v>
      </c>
      <c r="Z803" s="2"/>
    </row>
    <row r="804" spans="1:26" ht="36" customHeight="1" collapsed="1">
      <c r="A804" s="29" t="s">
        <v>476</v>
      </c>
      <c r="B804" s="30" t="s">
        <v>794</v>
      </c>
      <c r="C804" s="31" t="s">
        <v>2</v>
      </c>
      <c r="D804" s="32">
        <f>D805+D811</f>
        <v>950000</v>
      </c>
      <c r="E804" s="32">
        <f t="shared" si="12"/>
        <v>0</v>
      </c>
      <c r="F804" s="32">
        <f>F805+F811</f>
        <v>950000</v>
      </c>
      <c r="G804" s="5">
        <v>0</v>
      </c>
      <c r="H804" s="5">
        <v>0</v>
      </c>
      <c r="I804" s="5">
        <v>0</v>
      </c>
      <c r="J804" s="5">
        <v>0</v>
      </c>
      <c r="K804" s="5">
        <v>0</v>
      </c>
      <c r="L804" s="5">
        <v>0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6">
        <v>0.45285183333333334</v>
      </c>
      <c r="W804" s="5">
        <v>0</v>
      </c>
      <c r="X804" s="6">
        <v>0</v>
      </c>
      <c r="Y804" s="5">
        <v>0</v>
      </c>
      <c r="Z804" s="2"/>
    </row>
    <row r="805" spans="1:26" ht="30" outlineLevel="3">
      <c r="A805" s="26" t="s">
        <v>477</v>
      </c>
      <c r="B805" s="27" t="s">
        <v>795</v>
      </c>
      <c r="C805" s="28" t="s">
        <v>2</v>
      </c>
      <c r="D805" s="25">
        <f>D806</f>
        <v>300000</v>
      </c>
      <c r="E805" s="25">
        <f t="shared" si="12"/>
        <v>-99147</v>
      </c>
      <c r="F805" s="25">
        <f>F806</f>
        <v>200853</v>
      </c>
      <c r="G805" s="5">
        <v>0</v>
      </c>
      <c r="H805" s="5">
        <v>0</v>
      </c>
      <c r="I805" s="5">
        <v>0</v>
      </c>
      <c r="J805" s="5">
        <v>0</v>
      </c>
      <c r="K805" s="5">
        <v>0</v>
      </c>
      <c r="L805" s="5">
        <v>0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6">
        <v>0.66950766666666661</v>
      </c>
      <c r="W805" s="5">
        <v>0</v>
      </c>
      <c r="X805" s="6">
        <v>0</v>
      </c>
      <c r="Y805" s="5">
        <v>0</v>
      </c>
      <c r="Z805" s="2"/>
    </row>
    <row r="806" spans="1:26" ht="33.75" customHeight="1" outlineLevel="4">
      <c r="A806" s="26" t="s">
        <v>478</v>
      </c>
      <c r="B806" s="27" t="s">
        <v>796</v>
      </c>
      <c r="C806" s="28" t="s">
        <v>2</v>
      </c>
      <c r="D806" s="25">
        <f>D807+D809</f>
        <v>300000</v>
      </c>
      <c r="E806" s="25">
        <f t="shared" si="12"/>
        <v>-99147</v>
      </c>
      <c r="F806" s="25">
        <f>F807+F809</f>
        <v>200853</v>
      </c>
      <c r="G806" s="5">
        <v>0</v>
      </c>
      <c r="H806" s="5">
        <v>0</v>
      </c>
      <c r="I806" s="5">
        <v>0</v>
      </c>
      <c r="J806" s="5">
        <v>0</v>
      </c>
      <c r="K806" s="5">
        <v>0</v>
      </c>
      <c r="L806" s="5">
        <v>0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6">
        <v>0.66950766666666661</v>
      </c>
      <c r="W806" s="5">
        <v>0</v>
      </c>
      <c r="X806" s="6">
        <v>0</v>
      </c>
      <c r="Y806" s="5">
        <v>0</v>
      </c>
      <c r="Z806" s="2"/>
    </row>
    <row r="807" spans="1:26" ht="63" customHeight="1" outlineLevel="5">
      <c r="A807" s="26" t="s">
        <v>112</v>
      </c>
      <c r="B807" s="27" t="s">
        <v>796</v>
      </c>
      <c r="C807" s="28" t="s">
        <v>15</v>
      </c>
      <c r="D807" s="25">
        <f>D808</f>
        <v>37802.300000000003</v>
      </c>
      <c r="E807" s="25">
        <f t="shared" si="12"/>
        <v>0</v>
      </c>
      <c r="F807" s="25">
        <f>F808</f>
        <v>37802.300000000003</v>
      </c>
      <c r="G807" s="5">
        <v>0</v>
      </c>
      <c r="H807" s="5">
        <v>0</v>
      </c>
      <c r="I807" s="5">
        <v>0</v>
      </c>
      <c r="J807" s="5">
        <v>0</v>
      </c>
      <c r="K807" s="5">
        <v>0</v>
      </c>
      <c r="L807" s="5">
        <v>0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6">
        <v>1</v>
      </c>
      <c r="W807" s="5">
        <v>0</v>
      </c>
      <c r="X807" s="6">
        <v>0</v>
      </c>
      <c r="Y807" s="5">
        <v>0</v>
      </c>
      <c r="Z807" s="2"/>
    </row>
    <row r="808" spans="1:26" outlineLevel="6">
      <c r="A808" s="26" t="s">
        <v>227</v>
      </c>
      <c r="B808" s="27" t="s">
        <v>796</v>
      </c>
      <c r="C808" s="28" t="s">
        <v>17</v>
      </c>
      <c r="D808" s="25">
        <v>37802.300000000003</v>
      </c>
      <c r="E808" s="25">
        <f t="shared" si="12"/>
        <v>0</v>
      </c>
      <c r="F808" s="25">
        <v>37802.300000000003</v>
      </c>
      <c r="G808" s="5">
        <v>0</v>
      </c>
      <c r="H808" s="5">
        <v>0</v>
      </c>
      <c r="I808" s="5">
        <v>0</v>
      </c>
      <c r="J808" s="5">
        <v>0</v>
      </c>
      <c r="K808" s="5">
        <v>0</v>
      </c>
      <c r="L808" s="5">
        <v>0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6">
        <v>1</v>
      </c>
      <c r="W808" s="5">
        <v>0</v>
      </c>
      <c r="X808" s="6">
        <v>0</v>
      </c>
      <c r="Y808" s="5">
        <v>0</v>
      </c>
      <c r="Z808" s="2"/>
    </row>
    <row r="809" spans="1:26" ht="34.5" customHeight="1" outlineLevel="5">
      <c r="A809" s="26" t="s">
        <v>59</v>
      </c>
      <c r="B809" s="27" t="s">
        <v>796</v>
      </c>
      <c r="C809" s="28" t="s">
        <v>3</v>
      </c>
      <c r="D809" s="25">
        <f>D810</f>
        <v>262197.7</v>
      </c>
      <c r="E809" s="25">
        <f t="shared" si="12"/>
        <v>-99147</v>
      </c>
      <c r="F809" s="25">
        <f>F810</f>
        <v>163050.70000000001</v>
      </c>
      <c r="G809" s="5">
        <v>0</v>
      </c>
      <c r="H809" s="5">
        <v>0</v>
      </c>
      <c r="I809" s="5">
        <v>0</v>
      </c>
      <c r="J809" s="5">
        <v>0</v>
      </c>
      <c r="K809" s="5">
        <v>0</v>
      </c>
      <c r="L809" s="5">
        <v>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6">
        <v>0.62185900181427989</v>
      </c>
      <c r="W809" s="5">
        <v>0</v>
      </c>
      <c r="X809" s="6">
        <v>0</v>
      </c>
      <c r="Y809" s="5">
        <v>0</v>
      </c>
      <c r="Z809" s="2"/>
    </row>
    <row r="810" spans="1:26" ht="35.25" customHeight="1" outlineLevel="6">
      <c r="A810" s="26" t="s">
        <v>60</v>
      </c>
      <c r="B810" s="27" t="s">
        <v>796</v>
      </c>
      <c r="C810" s="28" t="s">
        <v>4</v>
      </c>
      <c r="D810" s="25">
        <v>262197.7</v>
      </c>
      <c r="E810" s="25">
        <f t="shared" si="12"/>
        <v>-99147</v>
      </c>
      <c r="F810" s="25">
        <v>163050.70000000001</v>
      </c>
      <c r="G810" s="5">
        <v>0</v>
      </c>
      <c r="H810" s="5">
        <v>0</v>
      </c>
      <c r="I810" s="5">
        <v>0</v>
      </c>
      <c r="J810" s="5">
        <v>0</v>
      </c>
      <c r="K810" s="5">
        <v>0</v>
      </c>
      <c r="L810" s="5">
        <v>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6">
        <v>0.62185900181427989</v>
      </c>
      <c r="W810" s="5">
        <v>0</v>
      </c>
      <c r="X810" s="6">
        <v>0</v>
      </c>
      <c r="Y810" s="5">
        <v>0</v>
      </c>
      <c r="Z810" s="2"/>
    </row>
    <row r="811" spans="1:26" ht="49.5" customHeight="1" outlineLevel="3">
      <c r="A811" s="26" t="s">
        <v>479</v>
      </c>
      <c r="B811" s="27" t="s">
        <v>797</v>
      </c>
      <c r="C811" s="28" t="s">
        <v>2</v>
      </c>
      <c r="D811" s="25">
        <f>D812</f>
        <v>650000</v>
      </c>
      <c r="E811" s="25">
        <f t="shared" si="12"/>
        <v>99147</v>
      </c>
      <c r="F811" s="25">
        <f>F812</f>
        <v>749147</v>
      </c>
      <c r="G811" s="5">
        <v>0</v>
      </c>
      <c r="H811" s="5">
        <v>0</v>
      </c>
      <c r="I811" s="5">
        <v>0</v>
      </c>
      <c r="J811" s="5">
        <v>0</v>
      </c>
      <c r="K811" s="5">
        <v>0</v>
      </c>
      <c r="L811" s="5">
        <v>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6">
        <v>0.23619599999999999</v>
      </c>
      <c r="W811" s="5">
        <v>0</v>
      </c>
      <c r="X811" s="6">
        <v>0</v>
      </c>
      <c r="Y811" s="5">
        <v>0</v>
      </c>
      <c r="Z811" s="2"/>
    </row>
    <row r="812" spans="1:26" ht="50.25" customHeight="1" outlineLevel="4">
      <c r="A812" s="26" t="s">
        <v>480</v>
      </c>
      <c r="B812" s="27" t="s">
        <v>798</v>
      </c>
      <c r="C812" s="28" t="s">
        <v>2</v>
      </c>
      <c r="D812" s="25">
        <f>D813</f>
        <v>650000</v>
      </c>
      <c r="E812" s="25">
        <f t="shared" si="12"/>
        <v>99147</v>
      </c>
      <c r="F812" s="25">
        <f>F813+F815</f>
        <v>749147</v>
      </c>
      <c r="G812" s="5">
        <v>0</v>
      </c>
      <c r="H812" s="5">
        <v>0</v>
      </c>
      <c r="I812" s="5">
        <v>0</v>
      </c>
      <c r="J812" s="5">
        <v>0</v>
      </c>
      <c r="K812" s="5">
        <v>0</v>
      </c>
      <c r="L812" s="5">
        <v>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6">
        <v>0.23619599999999999</v>
      </c>
      <c r="W812" s="5">
        <v>0</v>
      </c>
      <c r="X812" s="6">
        <v>0</v>
      </c>
      <c r="Y812" s="5">
        <v>0</v>
      </c>
      <c r="Z812" s="2"/>
    </row>
    <row r="813" spans="1:26" ht="37.5" customHeight="1" outlineLevel="5">
      <c r="A813" s="26" t="s">
        <v>58</v>
      </c>
      <c r="B813" s="27" t="s">
        <v>798</v>
      </c>
      <c r="C813" s="28" t="s">
        <v>3</v>
      </c>
      <c r="D813" s="25">
        <f>D814</f>
        <v>650000</v>
      </c>
      <c r="E813" s="25">
        <f t="shared" si="12"/>
        <v>-250853</v>
      </c>
      <c r="F813" s="25">
        <f>F814</f>
        <v>399147</v>
      </c>
      <c r="G813" s="5">
        <v>0</v>
      </c>
      <c r="H813" s="5">
        <v>0</v>
      </c>
      <c r="I813" s="5">
        <v>0</v>
      </c>
      <c r="J813" s="5">
        <v>0</v>
      </c>
      <c r="K813" s="5">
        <v>0</v>
      </c>
      <c r="L813" s="5">
        <v>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6">
        <v>0.23619599999999999</v>
      </c>
      <c r="W813" s="5">
        <v>0</v>
      </c>
      <c r="X813" s="6">
        <v>0</v>
      </c>
      <c r="Y813" s="5">
        <v>0</v>
      </c>
      <c r="Z813" s="2"/>
    </row>
    <row r="814" spans="1:26" ht="30" outlineLevel="6">
      <c r="A814" s="26" t="s">
        <v>90</v>
      </c>
      <c r="B814" s="27" t="s">
        <v>798</v>
      </c>
      <c r="C814" s="28" t="s">
        <v>4</v>
      </c>
      <c r="D814" s="25">
        <v>650000</v>
      </c>
      <c r="E814" s="25">
        <f t="shared" si="12"/>
        <v>-250853</v>
      </c>
      <c r="F814" s="25">
        <v>399147</v>
      </c>
      <c r="G814" s="5">
        <v>0</v>
      </c>
      <c r="H814" s="5">
        <v>0</v>
      </c>
      <c r="I814" s="5">
        <v>0</v>
      </c>
      <c r="J814" s="5">
        <v>0</v>
      </c>
      <c r="K814" s="5">
        <v>0</v>
      </c>
      <c r="L814" s="5">
        <v>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6">
        <v>0.23619599999999999</v>
      </c>
      <c r="W814" s="5">
        <v>0</v>
      </c>
      <c r="X814" s="6">
        <v>0</v>
      </c>
      <c r="Y814" s="5">
        <v>0</v>
      </c>
      <c r="Z814" s="2"/>
    </row>
    <row r="815" spans="1:26" outlineLevel="6">
      <c r="A815" s="13" t="s">
        <v>81</v>
      </c>
      <c r="B815" s="27" t="s">
        <v>798</v>
      </c>
      <c r="C815" s="28">
        <v>800</v>
      </c>
      <c r="D815" s="25"/>
      <c r="E815" s="25"/>
      <c r="F815" s="25">
        <f>F816</f>
        <v>350000</v>
      </c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6"/>
      <c r="W815" s="5"/>
      <c r="X815" s="6"/>
      <c r="Y815" s="5"/>
      <c r="Z815" s="2"/>
    </row>
    <row r="816" spans="1:26" ht="45" outlineLevel="6">
      <c r="A816" s="13" t="s">
        <v>436</v>
      </c>
      <c r="B816" s="27" t="s">
        <v>798</v>
      </c>
      <c r="C816" s="28">
        <v>810</v>
      </c>
      <c r="D816" s="25"/>
      <c r="E816" s="25"/>
      <c r="F816" s="25">
        <v>350000</v>
      </c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6"/>
      <c r="W816" s="5"/>
      <c r="X816" s="6"/>
      <c r="Y816" s="5"/>
      <c r="Z816" s="2"/>
    </row>
    <row r="817" spans="1:26" ht="49.5" customHeight="1">
      <c r="A817" s="29" t="s">
        <v>481</v>
      </c>
      <c r="B817" s="30" t="s">
        <v>799</v>
      </c>
      <c r="C817" s="31" t="s">
        <v>2</v>
      </c>
      <c r="D817" s="32">
        <f>D818+D822</f>
        <v>1937640.12</v>
      </c>
      <c r="E817" s="32">
        <f t="shared" si="12"/>
        <v>100000</v>
      </c>
      <c r="F817" s="32">
        <f>F818+F822</f>
        <v>2037640.12</v>
      </c>
      <c r="G817" s="5">
        <v>0</v>
      </c>
      <c r="H817" s="5">
        <v>0</v>
      </c>
      <c r="I817" s="5">
        <v>0</v>
      </c>
      <c r="J817" s="5">
        <v>0</v>
      </c>
      <c r="K817" s="5">
        <v>0</v>
      </c>
      <c r="L817" s="5">
        <v>0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6">
        <v>2.4772402008273859E-4</v>
      </c>
      <c r="W817" s="5">
        <v>0</v>
      </c>
      <c r="X817" s="6">
        <v>0</v>
      </c>
      <c r="Y817" s="5">
        <v>0</v>
      </c>
      <c r="Z817" s="2"/>
    </row>
    <row r="818" spans="1:26" ht="45" outlineLevel="3">
      <c r="A818" s="26" t="s">
        <v>482</v>
      </c>
      <c r="B818" s="27" t="s">
        <v>800</v>
      </c>
      <c r="C818" s="28" t="s">
        <v>2</v>
      </c>
      <c r="D818" s="25">
        <f>D819</f>
        <v>1887640.12</v>
      </c>
      <c r="E818" s="25">
        <f t="shared" si="12"/>
        <v>149520</v>
      </c>
      <c r="F818" s="25">
        <f>F819</f>
        <v>2037160.12</v>
      </c>
      <c r="G818" s="5">
        <v>0</v>
      </c>
      <c r="H818" s="5">
        <v>0</v>
      </c>
      <c r="I818" s="5">
        <v>0</v>
      </c>
      <c r="J818" s="5">
        <v>0</v>
      </c>
      <c r="K818" s="5">
        <v>0</v>
      </c>
      <c r="L818" s="5">
        <v>0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6">
        <v>0</v>
      </c>
      <c r="W818" s="5">
        <v>0</v>
      </c>
      <c r="X818" s="6">
        <v>0</v>
      </c>
      <c r="Y818" s="5">
        <v>0</v>
      </c>
      <c r="Z818" s="2"/>
    </row>
    <row r="819" spans="1:26" ht="36.75" customHeight="1" outlineLevel="4">
      <c r="A819" s="26" t="s">
        <v>483</v>
      </c>
      <c r="B819" s="27" t="s">
        <v>801</v>
      </c>
      <c r="C819" s="28" t="s">
        <v>2</v>
      </c>
      <c r="D819" s="25">
        <f>D820</f>
        <v>1887640.12</v>
      </c>
      <c r="E819" s="25">
        <f t="shared" si="12"/>
        <v>149520</v>
      </c>
      <c r="F819" s="25">
        <f>F820</f>
        <v>2037160.12</v>
      </c>
      <c r="G819" s="5">
        <v>0</v>
      </c>
      <c r="H819" s="5">
        <v>0</v>
      </c>
      <c r="I819" s="5">
        <v>0</v>
      </c>
      <c r="J819" s="5">
        <v>0</v>
      </c>
      <c r="K819" s="5">
        <v>0</v>
      </c>
      <c r="L819" s="5">
        <v>0</v>
      </c>
      <c r="M819" s="5">
        <v>0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6">
        <v>0</v>
      </c>
      <c r="W819" s="5">
        <v>0</v>
      </c>
      <c r="X819" s="6">
        <v>0</v>
      </c>
      <c r="Y819" s="5">
        <v>0</v>
      </c>
      <c r="Z819" s="2"/>
    </row>
    <row r="820" spans="1:26" outlineLevel="5">
      <c r="A820" s="26" t="s">
        <v>134</v>
      </c>
      <c r="B820" s="27" t="s">
        <v>801</v>
      </c>
      <c r="C820" s="28" t="s">
        <v>12</v>
      </c>
      <c r="D820" s="25">
        <f>D821</f>
        <v>1887640.12</v>
      </c>
      <c r="E820" s="25">
        <f t="shared" si="12"/>
        <v>149520</v>
      </c>
      <c r="F820" s="25">
        <f>F821</f>
        <v>2037160.12</v>
      </c>
      <c r="G820" s="5">
        <v>0</v>
      </c>
      <c r="H820" s="5">
        <v>0</v>
      </c>
      <c r="I820" s="5">
        <v>0</v>
      </c>
      <c r="J820" s="5">
        <v>0</v>
      </c>
      <c r="K820" s="5">
        <v>0</v>
      </c>
      <c r="L820" s="5">
        <v>0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6">
        <v>0</v>
      </c>
      <c r="W820" s="5">
        <v>0</v>
      </c>
      <c r="X820" s="6">
        <v>0</v>
      </c>
      <c r="Y820" s="5">
        <v>0</v>
      </c>
      <c r="Z820" s="2"/>
    </row>
    <row r="821" spans="1:26" ht="49.5" customHeight="1" outlineLevel="6">
      <c r="A821" s="26" t="s">
        <v>436</v>
      </c>
      <c r="B821" s="27" t="s">
        <v>801</v>
      </c>
      <c r="C821" s="28" t="s">
        <v>34</v>
      </c>
      <c r="D821" s="25">
        <v>1887640.12</v>
      </c>
      <c r="E821" s="25">
        <f t="shared" si="12"/>
        <v>149520</v>
      </c>
      <c r="F821" s="25">
        <v>2037160.12</v>
      </c>
      <c r="G821" s="5">
        <v>0</v>
      </c>
      <c r="H821" s="5">
        <v>0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6">
        <v>0</v>
      </c>
      <c r="W821" s="5">
        <v>0</v>
      </c>
      <c r="X821" s="6">
        <v>0</v>
      </c>
      <c r="Y821" s="5">
        <v>0</v>
      </c>
      <c r="Z821" s="2"/>
    </row>
    <row r="822" spans="1:26" ht="49.5" customHeight="1" outlineLevel="3">
      <c r="A822" s="26" t="s">
        <v>484</v>
      </c>
      <c r="B822" s="27" t="s">
        <v>802</v>
      </c>
      <c r="C822" s="28" t="s">
        <v>2</v>
      </c>
      <c r="D822" s="25">
        <f>D823</f>
        <v>50000</v>
      </c>
      <c r="E822" s="25">
        <f t="shared" si="12"/>
        <v>-49520</v>
      </c>
      <c r="F822" s="25">
        <f>F823</f>
        <v>480</v>
      </c>
      <c r="G822" s="5">
        <v>0</v>
      </c>
      <c r="H822" s="5">
        <v>0</v>
      </c>
      <c r="I822" s="5">
        <v>0</v>
      </c>
      <c r="J822" s="5">
        <v>0</v>
      </c>
      <c r="K822" s="5">
        <v>0</v>
      </c>
      <c r="L822" s="5">
        <v>0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6">
        <v>9.5999999999999992E-3</v>
      </c>
      <c r="W822" s="5">
        <v>0</v>
      </c>
      <c r="X822" s="6">
        <v>0</v>
      </c>
      <c r="Y822" s="5">
        <v>0</v>
      </c>
      <c r="Z822" s="2"/>
    </row>
    <row r="823" spans="1:26" ht="48.75" customHeight="1" outlineLevel="4">
      <c r="A823" s="26" t="s">
        <v>485</v>
      </c>
      <c r="B823" s="27" t="s">
        <v>803</v>
      </c>
      <c r="C823" s="28" t="s">
        <v>2</v>
      </c>
      <c r="D823" s="25">
        <f>D824</f>
        <v>50000</v>
      </c>
      <c r="E823" s="25">
        <f t="shared" si="12"/>
        <v>-49520</v>
      </c>
      <c r="F823" s="25">
        <f>F824</f>
        <v>480</v>
      </c>
      <c r="G823" s="5">
        <v>0</v>
      </c>
      <c r="H823" s="5">
        <v>0</v>
      </c>
      <c r="I823" s="5">
        <v>0</v>
      </c>
      <c r="J823" s="5">
        <v>0</v>
      </c>
      <c r="K823" s="5">
        <v>0</v>
      </c>
      <c r="L823" s="5">
        <v>0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6">
        <v>9.5999999999999992E-3</v>
      </c>
      <c r="W823" s="5">
        <v>0</v>
      </c>
      <c r="X823" s="6">
        <v>0</v>
      </c>
      <c r="Y823" s="5">
        <v>0</v>
      </c>
      <c r="Z823" s="2"/>
    </row>
    <row r="824" spans="1:26" ht="33.75" customHeight="1" outlineLevel="5">
      <c r="A824" s="26" t="s">
        <v>58</v>
      </c>
      <c r="B824" s="27" t="s">
        <v>803</v>
      </c>
      <c r="C824" s="28" t="s">
        <v>3</v>
      </c>
      <c r="D824" s="25">
        <f>D825</f>
        <v>50000</v>
      </c>
      <c r="E824" s="25">
        <f t="shared" si="12"/>
        <v>-49520</v>
      </c>
      <c r="F824" s="25">
        <f>F825</f>
        <v>480</v>
      </c>
      <c r="G824" s="5">
        <v>0</v>
      </c>
      <c r="H824" s="5">
        <v>0</v>
      </c>
      <c r="I824" s="5">
        <v>0</v>
      </c>
      <c r="J824" s="5">
        <v>0</v>
      </c>
      <c r="K824" s="5">
        <v>0</v>
      </c>
      <c r="L824" s="5">
        <v>0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6">
        <v>9.5999999999999992E-3</v>
      </c>
      <c r="W824" s="5">
        <v>0</v>
      </c>
      <c r="X824" s="6">
        <v>0</v>
      </c>
      <c r="Y824" s="5">
        <v>0</v>
      </c>
      <c r="Z824" s="2"/>
    </row>
    <row r="825" spans="1:26" ht="30" outlineLevel="6">
      <c r="A825" s="26" t="s">
        <v>60</v>
      </c>
      <c r="B825" s="27" t="s">
        <v>803</v>
      </c>
      <c r="C825" s="28" t="s">
        <v>4</v>
      </c>
      <c r="D825" s="25">
        <v>50000</v>
      </c>
      <c r="E825" s="25">
        <f t="shared" si="12"/>
        <v>-49520</v>
      </c>
      <c r="F825" s="25">
        <v>480</v>
      </c>
      <c r="G825" s="5">
        <v>0</v>
      </c>
      <c r="H825" s="5">
        <v>0</v>
      </c>
      <c r="I825" s="5">
        <v>0</v>
      </c>
      <c r="J825" s="5">
        <v>0</v>
      </c>
      <c r="K825" s="5">
        <v>0</v>
      </c>
      <c r="L825" s="5">
        <v>0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6">
        <v>9.5999999999999992E-3</v>
      </c>
      <c r="W825" s="5">
        <v>0</v>
      </c>
      <c r="X825" s="6">
        <v>0</v>
      </c>
      <c r="Y825" s="5">
        <v>0</v>
      </c>
      <c r="Z825" s="2"/>
    </row>
    <row r="826" spans="1:26" ht="32.25" customHeight="1">
      <c r="A826" s="29" t="s">
        <v>486</v>
      </c>
      <c r="B826" s="30" t="s">
        <v>804</v>
      </c>
      <c r="C826" s="31" t="s">
        <v>2</v>
      </c>
      <c r="D826" s="32">
        <f>D827+D836+D840+D847+D859</f>
        <v>140710552</v>
      </c>
      <c r="E826" s="32">
        <f t="shared" si="12"/>
        <v>-13452715</v>
      </c>
      <c r="F826" s="32">
        <f>F827+F836+F840+F847+F859</f>
        <v>127257837</v>
      </c>
      <c r="G826" s="5">
        <v>0</v>
      </c>
      <c r="H826" s="5">
        <v>0</v>
      </c>
      <c r="I826" s="5">
        <v>0</v>
      </c>
      <c r="J826" s="5">
        <v>0</v>
      </c>
      <c r="K826" s="5">
        <v>0</v>
      </c>
      <c r="L826" s="5">
        <v>0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6">
        <v>0.71095346200386</v>
      </c>
      <c r="W826" s="5">
        <v>0</v>
      </c>
      <c r="X826" s="6">
        <v>0</v>
      </c>
      <c r="Y826" s="5">
        <v>0</v>
      </c>
      <c r="Z826" s="2"/>
    </row>
    <row r="827" spans="1:26" ht="30" outlineLevel="3">
      <c r="A827" s="26" t="s">
        <v>487</v>
      </c>
      <c r="B827" s="27" t="s">
        <v>805</v>
      </c>
      <c r="C827" s="28" t="s">
        <v>2</v>
      </c>
      <c r="D827" s="25">
        <f>D828+D833</f>
        <v>59871719</v>
      </c>
      <c r="E827" s="25">
        <f t="shared" si="12"/>
        <v>-1298400</v>
      </c>
      <c r="F827" s="25">
        <f>F828+F833</f>
        <v>58573319</v>
      </c>
      <c r="G827" s="5">
        <v>0</v>
      </c>
      <c r="H827" s="5">
        <v>0</v>
      </c>
      <c r="I827" s="5">
        <v>0</v>
      </c>
      <c r="J827" s="5">
        <v>0</v>
      </c>
      <c r="K827" s="5">
        <v>0</v>
      </c>
      <c r="L827" s="5">
        <v>0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6">
        <v>0.88536349691245708</v>
      </c>
      <c r="W827" s="5">
        <v>0</v>
      </c>
      <c r="X827" s="6">
        <v>0</v>
      </c>
      <c r="Y827" s="5">
        <v>0</v>
      </c>
      <c r="Z827" s="2"/>
    </row>
    <row r="828" spans="1:26" ht="30" outlineLevel="4">
      <c r="A828" s="26" t="s">
        <v>488</v>
      </c>
      <c r="B828" s="27" t="s">
        <v>806</v>
      </c>
      <c r="C828" s="28" t="s">
        <v>2</v>
      </c>
      <c r="D828" s="25">
        <f>D829+D831</f>
        <v>11500000</v>
      </c>
      <c r="E828" s="25">
        <f t="shared" si="12"/>
        <v>-1780000</v>
      </c>
      <c r="F828" s="25">
        <f>F829+F831</f>
        <v>9720000</v>
      </c>
      <c r="G828" s="5">
        <v>0</v>
      </c>
      <c r="H828" s="5">
        <v>0</v>
      </c>
      <c r="I828" s="5">
        <v>0</v>
      </c>
      <c r="J828" s="5">
        <v>0</v>
      </c>
      <c r="K828" s="5">
        <v>0</v>
      </c>
      <c r="L828" s="5">
        <v>0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6">
        <v>0.62387066869565222</v>
      </c>
      <c r="W828" s="5">
        <v>0</v>
      </c>
      <c r="X828" s="6">
        <v>0</v>
      </c>
      <c r="Y828" s="5">
        <v>0</v>
      </c>
      <c r="Z828" s="2"/>
    </row>
    <row r="829" spans="1:26" ht="31.5" customHeight="1" outlineLevel="5">
      <c r="A829" s="26" t="s">
        <v>58</v>
      </c>
      <c r="B829" s="27" t="s">
        <v>806</v>
      </c>
      <c r="C829" s="28" t="s">
        <v>3</v>
      </c>
      <c r="D829" s="25">
        <f>D830</f>
        <v>1500000</v>
      </c>
      <c r="E829" s="25">
        <f t="shared" si="12"/>
        <v>-630000</v>
      </c>
      <c r="F829" s="25">
        <f>F830</f>
        <v>870000</v>
      </c>
      <c r="G829" s="5">
        <v>0</v>
      </c>
      <c r="H829" s="5">
        <v>0</v>
      </c>
      <c r="I829" s="5">
        <v>0</v>
      </c>
      <c r="J829" s="5">
        <v>0</v>
      </c>
      <c r="K829" s="5">
        <v>0</v>
      </c>
      <c r="L829" s="5">
        <v>0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6">
        <v>0.44193317999999998</v>
      </c>
      <c r="W829" s="5">
        <v>0</v>
      </c>
      <c r="X829" s="6">
        <v>0</v>
      </c>
      <c r="Y829" s="5">
        <v>0</v>
      </c>
      <c r="Z829" s="2"/>
    </row>
    <row r="830" spans="1:26" ht="30" outlineLevel="6">
      <c r="A830" s="26" t="s">
        <v>90</v>
      </c>
      <c r="B830" s="27" t="s">
        <v>806</v>
      </c>
      <c r="C830" s="28" t="s">
        <v>4</v>
      </c>
      <c r="D830" s="25">
        <v>1500000</v>
      </c>
      <c r="E830" s="25">
        <f t="shared" si="12"/>
        <v>-630000</v>
      </c>
      <c r="F830" s="25">
        <v>870000</v>
      </c>
      <c r="G830" s="5">
        <v>0</v>
      </c>
      <c r="H830" s="5">
        <v>0</v>
      </c>
      <c r="I830" s="5">
        <v>0</v>
      </c>
      <c r="J830" s="5">
        <v>0</v>
      </c>
      <c r="K830" s="5">
        <v>0</v>
      </c>
      <c r="L830" s="5">
        <v>0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6">
        <v>0.44193317999999998</v>
      </c>
      <c r="W830" s="5">
        <v>0</v>
      </c>
      <c r="X830" s="6">
        <v>0</v>
      </c>
      <c r="Y830" s="5">
        <v>0</v>
      </c>
      <c r="Z830" s="2"/>
    </row>
    <row r="831" spans="1:26" outlineLevel="5">
      <c r="A831" s="26" t="s">
        <v>73</v>
      </c>
      <c r="B831" s="27" t="s">
        <v>806</v>
      </c>
      <c r="C831" s="28" t="s">
        <v>8</v>
      </c>
      <c r="D831" s="25">
        <f>D832</f>
        <v>10000000</v>
      </c>
      <c r="E831" s="25">
        <f t="shared" si="12"/>
        <v>-1150000</v>
      </c>
      <c r="F831" s="25">
        <f>F832</f>
        <v>8850000</v>
      </c>
      <c r="G831" s="5">
        <v>0</v>
      </c>
      <c r="H831" s="5">
        <v>0</v>
      </c>
      <c r="I831" s="5">
        <v>0</v>
      </c>
      <c r="J831" s="5">
        <v>0</v>
      </c>
      <c r="K831" s="5">
        <v>0</v>
      </c>
      <c r="L831" s="5">
        <v>0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6">
        <v>0.65116129199999995</v>
      </c>
      <c r="W831" s="5">
        <v>0</v>
      </c>
      <c r="X831" s="6">
        <v>0</v>
      </c>
      <c r="Y831" s="5">
        <v>0</v>
      </c>
      <c r="Z831" s="2"/>
    </row>
    <row r="832" spans="1:26" outlineLevel="6">
      <c r="A832" s="26" t="s">
        <v>77</v>
      </c>
      <c r="B832" s="27" t="s">
        <v>806</v>
      </c>
      <c r="C832" s="28" t="s">
        <v>11</v>
      </c>
      <c r="D832" s="25">
        <v>10000000</v>
      </c>
      <c r="E832" s="25">
        <f t="shared" ref="E832:E897" si="13">F832-D832</f>
        <v>-1150000</v>
      </c>
      <c r="F832" s="25">
        <v>8850000</v>
      </c>
      <c r="G832" s="5">
        <v>0</v>
      </c>
      <c r="H832" s="5">
        <v>0</v>
      </c>
      <c r="I832" s="5">
        <v>0</v>
      </c>
      <c r="J832" s="5">
        <v>0</v>
      </c>
      <c r="K832" s="5">
        <v>0</v>
      </c>
      <c r="L832" s="5">
        <v>0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6">
        <v>0.65116129199999995</v>
      </c>
      <c r="W832" s="5">
        <v>0</v>
      </c>
      <c r="X832" s="6">
        <v>0</v>
      </c>
      <c r="Y832" s="5">
        <v>0</v>
      </c>
      <c r="Z832" s="2"/>
    </row>
    <row r="833" spans="1:26" ht="34.5" customHeight="1" outlineLevel="4">
      <c r="A833" s="26" t="s">
        <v>489</v>
      </c>
      <c r="B833" s="27" t="s">
        <v>807</v>
      </c>
      <c r="C833" s="28" t="s">
        <v>2</v>
      </c>
      <c r="D833" s="25">
        <f>D834</f>
        <v>48371719</v>
      </c>
      <c r="E833" s="25">
        <f t="shared" si="13"/>
        <v>481600</v>
      </c>
      <c r="F833" s="25">
        <f>F834</f>
        <v>48853319</v>
      </c>
      <c r="G833" s="5">
        <v>0</v>
      </c>
      <c r="H833" s="5">
        <v>0</v>
      </c>
      <c r="I833" s="5">
        <v>0</v>
      </c>
      <c r="J833" s="5">
        <v>0</v>
      </c>
      <c r="K833" s="5">
        <v>0</v>
      </c>
      <c r="L833" s="5">
        <v>0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6">
        <v>0.94753138316213237</v>
      </c>
      <c r="W833" s="5">
        <v>0</v>
      </c>
      <c r="X833" s="6">
        <v>0</v>
      </c>
      <c r="Y833" s="5">
        <v>0</v>
      </c>
      <c r="Z833" s="2"/>
    </row>
    <row r="834" spans="1:26" outlineLevel="5">
      <c r="A834" s="26" t="s">
        <v>73</v>
      </c>
      <c r="B834" s="27" t="s">
        <v>807</v>
      </c>
      <c r="C834" s="28" t="s">
        <v>8</v>
      </c>
      <c r="D834" s="25">
        <f>D835</f>
        <v>48371719</v>
      </c>
      <c r="E834" s="25">
        <f t="shared" si="13"/>
        <v>481600</v>
      </c>
      <c r="F834" s="25">
        <f>F835</f>
        <v>48853319</v>
      </c>
      <c r="G834" s="5">
        <v>0</v>
      </c>
      <c r="H834" s="5">
        <v>0</v>
      </c>
      <c r="I834" s="5">
        <v>0</v>
      </c>
      <c r="J834" s="5">
        <v>0</v>
      </c>
      <c r="K834" s="5">
        <v>0</v>
      </c>
      <c r="L834" s="5">
        <v>0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6">
        <v>0.94753138316213237</v>
      </c>
      <c r="W834" s="5">
        <v>0</v>
      </c>
      <c r="X834" s="6">
        <v>0</v>
      </c>
      <c r="Y834" s="5">
        <v>0</v>
      </c>
      <c r="Z834" s="2"/>
    </row>
    <row r="835" spans="1:26" outlineLevel="6">
      <c r="A835" s="26" t="s">
        <v>77</v>
      </c>
      <c r="B835" s="27" t="s">
        <v>807</v>
      </c>
      <c r="C835" s="28" t="s">
        <v>11</v>
      </c>
      <c r="D835" s="25">
        <v>48371719</v>
      </c>
      <c r="E835" s="25">
        <f t="shared" si="13"/>
        <v>481600</v>
      </c>
      <c r="F835" s="25">
        <v>48853319</v>
      </c>
      <c r="G835" s="5">
        <v>0</v>
      </c>
      <c r="H835" s="5">
        <v>0</v>
      </c>
      <c r="I835" s="5">
        <v>0</v>
      </c>
      <c r="J835" s="5">
        <v>0</v>
      </c>
      <c r="K835" s="5">
        <v>0</v>
      </c>
      <c r="L835" s="5">
        <v>0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6">
        <v>0.94753138316213237</v>
      </c>
      <c r="W835" s="5">
        <v>0</v>
      </c>
      <c r="X835" s="6">
        <v>0</v>
      </c>
      <c r="Y835" s="5">
        <v>0</v>
      </c>
      <c r="Z835" s="2"/>
    </row>
    <row r="836" spans="1:26" ht="35.25" customHeight="1" outlineLevel="3">
      <c r="A836" s="26" t="s">
        <v>490</v>
      </c>
      <c r="B836" s="27" t="s">
        <v>808</v>
      </c>
      <c r="C836" s="28" t="s">
        <v>2</v>
      </c>
      <c r="D836" s="25">
        <f>D837</f>
        <v>50000</v>
      </c>
      <c r="E836" s="25">
        <f t="shared" si="13"/>
        <v>0</v>
      </c>
      <c r="F836" s="25">
        <f>F837</f>
        <v>50000</v>
      </c>
      <c r="G836" s="5">
        <v>0</v>
      </c>
      <c r="H836" s="5">
        <v>0</v>
      </c>
      <c r="I836" s="5">
        <v>0</v>
      </c>
      <c r="J836" s="5">
        <v>0</v>
      </c>
      <c r="K836" s="5">
        <v>0</v>
      </c>
      <c r="L836" s="5">
        <v>0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6">
        <v>4.2000000000000003E-2</v>
      </c>
      <c r="W836" s="5">
        <v>0</v>
      </c>
      <c r="X836" s="6">
        <v>0</v>
      </c>
      <c r="Y836" s="5">
        <v>0</v>
      </c>
      <c r="Z836" s="2"/>
    </row>
    <row r="837" spans="1:26" ht="30" outlineLevel="4">
      <c r="A837" s="26" t="s">
        <v>491</v>
      </c>
      <c r="B837" s="27" t="s">
        <v>809</v>
      </c>
      <c r="C837" s="28" t="s">
        <v>2</v>
      </c>
      <c r="D837" s="25">
        <f>D838</f>
        <v>50000</v>
      </c>
      <c r="E837" s="25">
        <f t="shared" si="13"/>
        <v>0</v>
      </c>
      <c r="F837" s="25">
        <f>F838</f>
        <v>50000</v>
      </c>
      <c r="G837" s="5">
        <v>0</v>
      </c>
      <c r="H837" s="5">
        <v>0</v>
      </c>
      <c r="I837" s="5">
        <v>0</v>
      </c>
      <c r="J837" s="5">
        <v>0</v>
      </c>
      <c r="K837" s="5">
        <v>0</v>
      </c>
      <c r="L837" s="5">
        <v>0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6">
        <v>4.2000000000000003E-2</v>
      </c>
      <c r="W837" s="5">
        <v>0</v>
      </c>
      <c r="X837" s="6">
        <v>0</v>
      </c>
      <c r="Y837" s="5">
        <v>0</v>
      </c>
      <c r="Z837" s="2"/>
    </row>
    <row r="838" spans="1:26" ht="35.25" customHeight="1" outlineLevel="5">
      <c r="A838" s="26" t="s">
        <v>59</v>
      </c>
      <c r="B838" s="27" t="s">
        <v>809</v>
      </c>
      <c r="C838" s="28" t="s">
        <v>3</v>
      </c>
      <c r="D838" s="25">
        <f>D839</f>
        <v>50000</v>
      </c>
      <c r="E838" s="25">
        <f t="shared" si="13"/>
        <v>0</v>
      </c>
      <c r="F838" s="25">
        <f>F839</f>
        <v>50000</v>
      </c>
      <c r="G838" s="5">
        <v>0</v>
      </c>
      <c r="H838" s="5">
        <v>0</v>
      </c>
      <c r="I838" s="5">
        <v>0</v>
      </c>
      <c r="J838" s="5">
        <v>0</v>
      </c>
      <c r="K838" s="5">
        <v>0</v>
      </c>
      <c r="L838" s="5">
        <v>0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6">
        <v>4.2000000000000003E-2</v>
      </c>
      <c r="W838" s="5">
        <v>0</v>
      </c>
      <c r="X838" s="6">
        <v>0</v>
      </c>
      <c r="Y838" s="5">
        <v>0</v>
      </c>
      <c r="Z838" s="2"/>
    </row>
    <row r="839" spans="1:26" ht="30" outlineLevel="6">
      <c r="A839" s="26" t="s">
        <v>90</v>
      </c>
      <c r="B839" s="27" t="s">
        <v>809</v>
      </c>
      <c r="C839" s="28" t="s">
        <v>4</v>
      </c>
      <c r="D839" s="25">
        <v>50000</v>
      </c>
      <c r="E839" s="25">
        <f t="shared" si="13"/>
        <v>0</v>
      </c>
      <c r="F839" s="25">
        <v>50000</v>
      </c>
      <c r="G839" s="5">
        <v>0</v>
      </c>
      <c r="H839" s="5">
        <v>0</v>
      </c>
      <c r="I839" s="5">
        <v>0</v>
      </c>
      <c r="J839" s="5">
        <v>0</v>
      </c>
      <c r="K839" s="5">
        <v>0</v>
      </c>
      <c r="L839" s="5">
        <v>0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6">
        <v>4.2000000000000003E-2</v>
      </c>
      <c r="W839" s="5">
        <v>0</v>
      </c>
      <c r="X839" s="6">
        <v>0</v>
      </c>
      <c r="Y839" s="5">
        <v>0</v>
      </c>
      <c r="Z839" s="2"/>
    </row>
    <row r="840" spans="1:26" ht="30" outlineLevel="3">
      <c r="A840" s="26" t="s">
        <v>492</v>
      </c>
      <c r="B840" s="27" t="s">
        <v>810</v>
      </c>
      <c r="C840" s="28" t="s">
        <v>2</v>
      </c>
      <c r="D840" s="25">
        <f>D841</f>
        <v>2000000</v>
      </c>
      <c r="E840" s="25">
        <f t="shared" si="13"/>
        <v>0</v>
      </c>
      <c r="F840" s="25">
        <f>F841</f>
        <v>2000000</v>
      </c>
      <c r="G840" s="5">
        <v>0</v>
      </c>
      <c r="H840" s="5">
        <v>0</v>
      </c>
      <c r="I840" s="5">
        <v>0</v>
      </c>
      <c r="J840" s="5">
        <v>0</v>
      </c>
      <c r="K840" s="5">
        <v>0</v>
      </c>
      <c r="L840" s="5">
        <v>0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6">
        <v>0.55992940000000002</v>
      </c>
      <c r="W840" s="5">
        <v>0</v>
      </c>
      <c r="X840" s="6">
        <v>0</v>
      </c>
      <c r="Y840" s="5">
        <v>0</v>
      </c>
      <c r="Z840" s="2"/>
    </row>
    <row r="841" spans="1:26" outlineLevel="4">
      <c r="A841" s="26" t="s">
        <v>493</v>
      </c>
      <c r="B841" s="27" t="s">
        <v>811</v>
      </c>
      <c r="C841" s="28" t="s">
        <v>2</v>
      </c>
      <c r="D841" s="25">
        <f>D842+D844</f>
        <v>2000000</v>
      </c>
      <c r="E841" s="25">
        <f t="shared" si="13"/>
        <v>0</v>
      </c>
      <c r="F841" s="25">
        <f>F842+F844</f>
        <v>2000000</v>
      </c>
      <c r="G841" s="5">
        <v>0</v>
      </c>
      <c r="H841" s="5">
        <v>0</v>
      </c>
      <c r="I841" s="5">
        <v>0</v>
      </c>
      <c r="J841" s="5">
        <v>0</v>
      </c>
      <c r="K841" s="5">
        <v>0</v>
      </c>
      <c r="L841" s="5">
        <v>0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6">
        <v>0.55992940000000002</v>
      </c>
      <c r="W841" s="5">
        <v>0</v>
      </c>
      <c r="X841" s="6">
        <v>0</v>
      </c>
      <c r="Y841" s="5">
        <v>0</v>
      </c>
      <c r="Z841" s="2"/>
    </row>
    <row r="842" spans="1:26" ht="33.75" customHeight="1" outlineLevel="5">
      <c r="A842" s="26" t="s">
        <v>59</v>
      </c>
      <c r="B842" s="27" t="s">
        <v>811</v>
      </c>
      <c r="C842" s="28" t="s">
        <v>3</v>
      </c>
      <c r="D842" s="25">
        <v>20000</v>
      </c>
      <c r="E842" s="25">
        <f t="shared" si="13"/>
        <v>0</v>
      </c>
      <c r="F842" s="25">
        <v>20000</v>
      </c>
      <c r="G842" s="5">
        <v>0</v>
      </c>
      <c r="H842" s="5">
        <v>0</v>
      </c>
      <c r="I842" s="5">
        <v>0</v>
      </c>
      <c r="J842" s="5">
        <v>0</v>
      </c>
      <c r="K842" s="5">
        <v>0</v>
      </c>
      <c r="L842" s="5">
        <v>0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6">
        <v>0.64293999999999996</v>
      </c>
      <c r="W842" s="5">
        <v>0</v>
      </c>
      <c r="X842" s="6">
        <v>0</v>
      </c>
      <c r="Y842" s="5">
        <v>0</v>
      </c>
      <c r="Z842" s="2"/>
    </row>
    <row r="843" spans="1:26" ht="30" outlineLevel="6">
      <c r="A843" s="26" t="s">
        <v>60</v>
      </c>
      <c r="B843" s="27" t="s">
        <v>811</v>
      </c>
      <c r="C843" s="28" t="s">
        <v>4</v>
      </c>
      <c r="D843" s="25">
        <v>20000</v>
      </c>
      <c r="E843" s="25">
        <f t="shared" si="13"/>
        <v>0</v>
      </c>
      <c r="F843" s="25">
        <v>20000</v>
      </c>
      <c r="G843" s="5">
        <v>0</v>
      </c>
      <c r="H843" s="5">
        <v>0</v>
      </c>
      <c r="I843" s="5">
        <v>0</v>
      </c>
      <c r="J843" s="5">
        <v>0</v>
      </c>
      <c r="K843" s="5">
        <v>0</v>
      </c>
      <c r="L843" s="5">
        <v>0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6">
        <v>0.64293999999999996</v>
      </c>
      <c r="W843" s="5">
        <v>0</v>
      </c>
      <c r="X843" s="6">
        <v>0</v>
      </c>
      <c r="Y843" s="5">
        <v>0</v>
      </c>
      <c r="Z843" s="2"/>
    </row>
    <row r="844" spans="1:26" outlineLevel="5">
      <c r="A844" s="26" t="s">
        <v>73</v>
      </c>
      <c r="B844" s="27" t="s">
        <v>811</v>
      </c>
      <c r="C844" s="28" t="s">
        <v>8</v>
      </c>
      <c r="D844" s="25">
        <f>D845</f>
        <v>1980000</v>
      </c>
      <c r="E844" s="25">
        <f t="shared" si="13"/>
        <v>0</v>
      </c>
      <c r="F844" s="25">
        <f>F845</f>
        <v>1980000</v>
      </c>
      <c r="G844" s="5">
        <v>0</v>
      </c>
      <c r="H844" s="5">
        <v>0</v>
      </c>
      <c r="I844" s="5">
        <v>0</v>
      </c>
      <c r="J844" s="5">
        <v>0</v>
      </c>
      <c r="K844" s="5">
        <v>0</v>
      </c>
      <c r="L844" s="5">
        <v>0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6">
        <v>0.55909090909090908</v>
      </c>
      <c r="W844" s="5">
        <v>0</v>
      </c>
      <c r="X844" s="6">
        <v>0</v>
      </c>
      <c r="Y844" s="5">
        <v>0</v>
      </c>
      <c r="Z844" s="2"/>
    </row>
    <row r="845" spans="1:26" outlineLevel="6">
      <c r="A845" s="26" t="s">
        <v>92</v>
      </c>
      <c r="B845" s="27" t="s">
        <v>811</v>
      </c>
      <c r="C845" s="28" t="s">
        <v>11</v>
      </c>
      <c r="D845" s="25">
        <v>1980000</v>
      </c>
      <c r="E845" s="25">
        <f t="shared" si="13"/>
        <v>0</v>
      </c>
      <c r="F845" s="25">
        <v>1980000</v>
      </c>
      <c r="G845" s="5">
        <v>0</v>
      </c>
      <c r="H845" s="5">
        <v>0</v>
      </c>
      <c r="I845" s="5">
        <v>0</v>
      </c>
      <c r="J845" s="5">
        <v>0</v>
      </c>
      <c r="K845" s="5">
        <v>0</v>
      </c>
      <c r="L845" s="5">
        <v>0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6">
        <v>0.55909090909090908</v>
      </c>
      <c r="W845" s="5">
        <v>0</v>
      </c>
      <c r="X845" s="6">
        <v>0</v>
      </c>
      <c r="Y845" s="5">
        <v>0</v>
      </c>
      <c r="Z845" s="2"/>
    </row>
    <row r="846" spans="1:26" hidden="1" outlineLevel="2">
      <c r="A846" s="26" t="s">
        <v>20</v>
      </c>
      <c r="B846" s="27" t="s">
        <v>38</v>
      </c>
      <c r="C846" s="28" t="s">
        <v>2</v>
      </c>
      <c r="D846" s="25">
        <v>55716532</v>
      </c>
      <c r="E846" s="25">
        <f t="shared" si="13"/>
        <v>0</v>
      </c>
      <c r="F846" s="25">
        <v>55716532</v>
      </c>
      <c r="G846" s="5">
        <v>0</v>
      </c>
      <c r="H846" s="5">
        <v>0</v>
      </c>
      <c r="I846" s="5">
        <v>0</v>
      </c>
      <c r="J846" s="5">
        <v>0</v>
      </c>
      <c r="K846" s="5">
        <v>0</v>
      </c>
      <c r="L846" s="5">
        <v>0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6">
        <v>0.53405343516355253</v>
      </c>
      <c r="W846" s="5">
        <v>0</v>
      </c>
      <c r="X846" s="6">
        <v>0</v>
      </c>
      <c r="Y846" s="5">
        <v>0</v>
      </c>
      <c r="Z846" s="2"/>
    </row>
    <row r="847" spans="1:26" ht="30" outlineLevel="3">
      <c r="A847" s="26" t="s">
        <v>494</v>
      </c>
      <c r="B847" s="27" t="s">
        <v>812</v>
      </c>
      <c r="C847" s="28" t="s">
        <v>2</v>
      </c>
      <c r="D847" s="25">
        <f>D848+D853+D856</f>
        <v>55716532</v>
      </c>
      <c r="E847" s="25">
        <f t="shared" si="13"/>
        <v>-12154315</v>
      </c>
      <c r="F847" s="25">
        <f>F848+F853+F856</f>
        <v>43562217</v>
      </c>
      <c r="G847" s="5">
        <v>0</v>
      </c>
      <c r="H847" s="5">
        <v>0</v>
      </c>
      <c r="I847" s="5">
        <v>0</v>
      </c>
      <c r="J847" s="5">
        <v>0</v>
      </c>
      <c r="K847" s="5">
        <v>0</v>
      </c>
      <c r="L847" s="5">
        <v>0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6">
        <v>0.53405343516355253</v>
      </c>
      <c r="W847" s="5">
        <v>0</v>
      </c>
      <c r="X847" s="6">
        <v>0</v>
      </c>
      <c r="Y847" s="5">
        <v>0</v>
      </c>
      <c r="Z847" s="2"/>
    </row>
    <row r="848" spans="1:26" ht="30" outlineLevel="4">
      <c r="A848" s="26" t="s">
        <v>488</v>
      </c>
      <c r="B848" s="27" t="s">
        <v>813</v>
      </c>
      <c r="C848" s="28" t="s">
        <v>2</v>
      </c>
      <c r="D848" s="25">
        <f>D849+D851</f>
        <v>15765253</v>
      </c>
      <c r="E848" s="25">
        <f t="shared" si="13"/>
        <v>-750000</v>
      </c>
      <c r="F848" s="25">
        <f>F849+F851</f>
        <v>15015253</v>
      </c>
      <c r="G848" s="5">
        <v>0</v>
      </c>
      <c r="H848" s="5">
        <v>0</v>
      </c>
      <c r="I848" s="5">
        <v>0</v>
      </c>
      <c r="J848" s="5">
        <v>0</v>
      </c>
      <c r="K848" s="5">
        <v>0</v>
      </c>
      <c r="L848" s="5">
        <v>0</v>
      </c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6">
        <v>0.52728682565386042</v>
      </c>
      <c r="W848" s="5">
        <v>0</v>
      </c>
      <c r="X848" s="6">
        <v>0</v>
      </c>
      <c r="Y848" s="5">
        <v>0</v>
      </c>
      <c r="Z848" s="2"/>
    </row>
    <row r="849" spans="1:26" ht="33" customHeight="1" outlineLevel="5">
      <c r="A849" s="26" t="s">
        <v>59</v>
      </c>
      <c r="B849" s="27" t="s">
        <v>813</v>
      </c>
      <c r="C849" s="28" t="s">
        <v>3</v>
      </c>
      <c r="D849" s="25">
        <f>D850</f>
        <v>200000</v>
      </c>
      <c r="E849" s="25">
        <f t="shared" si="13"/>
        <v>-70000</v>
      </c>
      <c r="F849" s="25">
        <f>F850</f>
        <v>130000</v>
      </c>
      <c r="G849" s="5">
        <v>0</v>
      </c>
      <c r="H849" s="5">
        <v>0</v>
      </c>
      <c r="I849" s="5">
        <v>0</v>
      </c>
      <c r="J849" s="5">
        <v>0</v>
      </c>
      <c r="K849" s="5">
        <v>0</v>
      </c>
      <c r="L849" s="5">
        <v>0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6">
        <v>0.33785999999999999</v>
      </c>
      <c r="W849" s="5">
        <v>0</v>
      </c>
      <c r="X849" s="6">
        <v>0</v>
      </c>
      <c r="Y849" s="5">
        <v>0</v>
      </c>
      <c r="Z849" s="2"/>
    </row>
    <row r="850" spans="1:26" ht="30" outlineLevel="6">
      <c r="A850" s="26" t="s">
        <v>60</v>
      </c>
      <c r="B850" s="27" t="s">
        <v>813</v>
      </c>
      <c r="C850" s="28" t="s">
        <v>4</v>
      </c>
      <c r="D850" s="25">
        <v>200000</v>
      </c>
      <c r="E850" s="25">
        <f t="shared" si="13"/>
        <v>-70000</v>
      </c>
      <c r="F850" s="25">
        <v>130000</v>
      </c>
      <c r="G850" s="5">
        <v>0</v>
      </c>
      <c r="H850" s="5">
        <v>0</v>
      </c>
      <c r="I850" s="5">
        <v>0</v>
      </c>
      <c r="J850" s="5">
        <v>0</v>
      </c>
      <c r="K850" s="5">
        <v>0</v>
      </c>
      <c r="L850" s="5">
        <v>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6">
        <v>0.33785999999999999</v>
      </c>
      <c r="W850" s="5">
        <v>0</v>
      </c>
      <c r="X850" s="6">
        <v>0</v>
      </c>
      <c r="Y850" s="5">
        <v>0</v>
      </c>
      <c r="Z850" s="2"/>
    </row>
    <row r="851" spans="1:26" outlineLevel="5">
      <c r="A851" s="26" t="s">
        <v>73</v>
      </c>
      <c r="B851" s="27" t="s">
        <v>813</v>
      </c>
      <c r="C851" s="28" t="s">
        <v>8</v>
      </c>
      <c r="D851" s="25">
        <f>D852</f>
        <v>15565253</v>
      </c>
      <c r="E851" s="25">
        <f t="shared" si="13"/>
        <v>-680000</v>
      </c>
      <c r="F851" s="25">
        <f>F852</f>
        <v>14885253</v>
      </c>
      <c r="G851" s="5">
        <v>0</v>
      </c>
      <c r="H851" s="5">
        <v>0</v>
      </c>
      <c r="I851" s="5">
        <v>0</v>
      </c>
      <c r="J851" s="5">
        <v>0</v>
      </c>
      <c r="K851" s="5">
        <v>0</v>
      </c>
      <c r="L851" s="5">
        <v>0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6">
        <v>0.52972079605773192</v>
      </c>
      <c r="W851" s="5">
        <v>0</v>
      </c>
      <c r="X851" s="6">
        <v>0</v>
      </c>
      <c r="Y851" s="5">
        <v>0</v>
      </c>
      <c r="Z851" s="2"/>
    </row>
    <row r="852" spans="1:26" outlineLevel="6">
      <c r="A852" s="26" t="s">
        <v>77</v>
      </c>
      <c r="B852" s="27" t="s">
        <v>813</v>
      </c>
      <c r="C852" s="28" t="s">
        <v>11</v>
      </c>
      <c r="D852" s="25">
        <v>15565253</v>
      </c>
      <c r="E852" s="25">
        <f t="shared" si="13"/>
        <v>-680000</v>
      </c>
      <c r="F852" s="25">
        <v>14885253</v>
      </c>
      <c r="G852" s="5">
        <v>0</v>
      </c>
      <c r="H852" s="5">
        <v>0</v>
      </c>
      <c r="I852" s="5">
        <v>0</v>
      </c>
      <c r="J852" s="5">
        <v>0</v>
      </c>
      <c r="K852" s="5">
        <v>0</v>
      </c>
      <c r="L852" s="5">
        <v>0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6">
        <v>0.52972079605773192</v>
      </c>
      <c r="W852" s="5">
        <v>0</v>
      </c>
      <c r="X852" s="6">
        <v>0</v>
      </c>
      <c r="Y852" s="5">
        <v>0</v>
      </c>
      <c r="Z852" s="2"/>
    </row>
    <row r="853" spans="1:26" ht="45" outlineLevel="4">
      <c r="A853" s="26" t="s">
        <v>495</v>
      </c>
      <c r="B853" s="27" t="s">
        <v>814</v>
      </c>
      <c r="C853" s="28" t="s">
        <v>2</v>
      </c>
      <c r="D853" s="25">
        <f>D854</f>
        <v>39131845</v>
      </c>
      <c r="E853" s="25">
        <f t="shared" si="13"/>
        <v>-10796000</v>
      </c>
      <c r="F853" s="25">
        <f>F854</f>
        <v>28335845</v>
      </c>
      <c r="G853" s="5">
        <v>0</v>
      </c>
      <c r="H853" s="5">
        <v>0</v>
      </c>
      <c r="I853" s="5">
        <v>0</v>
      </c>
      <c r="J853" s="5">
        <v>0</v>
      </c>
      <c r="K853" s="5">
        <v>0</v>
      </c>
      <c r="L853" s="5">
        <v>0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6">
        <v>0.54256774655015627</v>
      </c>
      <c r="W853" s="5">
        <v>0</v>
      </c>
      <c r="X853" s="6">
        <v>0</v>
      </c>
      <c r="Y853" s="5">
        <v>0</v>
      </c>
      <c r="Z853" s="2"/>
    </row>
    <row r="854" spans="1:26" outlineLevel="5">
      <c r="A854" s="26" t="s">
        <v>73</v>
      </c>
      <c r="B854" s="27" t="s">
        <v>814</v>
      </c>
      <c r="C854" s="28" t="s">
        <v>8</v>
      </c>
      <c r="D854" s="25">
        <f>D855</f>
        <v>39131845</v>
      </c>
      <c r="E854" s="25">
        <f t="shared" si="13"/>
        <v>-10796000</v>
      </c>
      <c r="F854" s="25">
        <f>F855</f>
        <v>28335845</v>
      </c>
      <c r="G854" s="5">
        <v>0</v>
      </c>
      <c r="H854" s="5">
        <v>0</v>
      </c>
      <c r="I854" s="5">
        <v>0</v>
      </c>
      <c r="J854" s="5">
        <v>0</v>
      </c>
      <c r="K854" s="5">
        <v>0</v>
      </c>
      <c r="L854" s="5">
        <v>0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6">
        <v>0.54256774655015627</v>
      </c>
      <c r="W854" s="5">
        <v>0</v>
      </c>
      <c r="X854" s="6">
        <v>0</v>
      </c>
      <c r="Y854" s="5">
        <v>0</v>
      </c>
      <c r="Z854" s="2"/>
    </row>
    <row r="855" spans="1:26" outlineLevel="6">
      <c r="A855" s="26" t="s">
        <v>77</v>
      </c>
      <c r="B855" s="27" t="s">
        <v>814</v>
      </c>
      <c r="C855" s="28" t="s">
        <v>11</v>
      </c>
      <c r="D855" s="25">
        <v>39131845</v>
      </c>
      <c r="E855" s="25">
        <f t="shared" si="13"/>
        <v>-10796000</v>
      </c>
      <c r="F855" s="25">
        <v>28335845</v>
      </c>
      <c r="G855" s="5">
        <v>0</v>
      </c>
      <c r="H855" s="5">
        <v>0</v>
      </c>
      <c r="I855" s="5">
        <v>0</v>
      </c>
      <c r="J855" s="5">
        <v>0</v>
      </c>
      <c r="K855" s="5">
        <v>0</v>
      </c>
      <c r="L855" s="5">
        <v>0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6">
        <v>0.54256774655015627</v>
      </c>
      <c r="W855" s="5">
        <v>0</v>
      </c>
      <c r="X855" s="6">
        <v>0</v>
      </c>
      <c r="Y855" s="5">
        <v>0</v>
      </c>
      <c r="Z855" s="2"/>
    </row>
    <row r="856" spans="1:26" ht="60" outlineLevel="4">
      <c r="A856" s="26" t="s">
        <v>496</v>
      </c>
      <c r="B856" s="27" t="s">
        <v>815</v>
      </c>
      <c r="C856" s="28" t="s">
        <v>2</v>
      </c>
      <c r="D856" s="25">
        <f>D857</f>
        <v>819434</v>
      </c>
      <c r="E856" s="25">
        <f t="shared" si="13"/>
        <v>-608315</v>
      </c>
      <c r="F856" s="25">
        <f>F857</f>
        <v>211119</v>
      </c>
      <c r="G856" s="5">
        <v>0</v>
      </c>
      <c r="H856" s="5">
        <v>0</v>
      </c>
      <c r="I856" s="5">
        <v>0</v>
      </c>
      <c r="J856" s="5">
        <v>0</v>
      </c>
      <c r="K856" s="5">
        <v>0</v>
      </c>
      <c r="L856" s="5">
        <v>0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6">
        <v>0.25763898007649183</v>
      </c>
      <c r="W856" s="5">
        <v>0</v>
      </c>
      <c r="X856" s="6">
        <v>0</v>
      </c>
      <c r="Y856" s="5">
        <v>0</v>
      </c>
      <c r="Z856" s="2"/>
    </row>
    <row r="857" spans="1:26" ht="15.75" customHeight="1" outlineLevel="5">
      <c r="A857" s="26" t="s">
        <v>73</v>
      </c>
      <c r="B857" s="27" t="s">
        <v>815</v>
      </c>
      <c r="C857" s="28" t="s">
        <v>8</v>
      </c>
      <c r="D857" s="25">
        <f>D858</f>
        <v>819434</v>
      </c>
      <c r="E857" s="25">
        <f t="shared" si="13"/>
        <v>-608315</v>
      </c>
      <c r="F857" s="25">
        <f>F858</f>
        <v>211119</v>
      </c>
      <c r="G857" s="5">
        <v>0</v>
      </c>
      <c r="H857" s="5">
        <v>0</v>
      </c>
      <c r="I857" s="5">
        <v>0</v>
      </c>
      <c r="J857" s="5">
        <v>0</v>
      </c>
      <c r="K857" s="5">
        <v>0</v>
      </c>
      <c r="L857" s="5">
        <v>0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6">
        <v>0.25763898007649183</v>
      </c>
      <c r="W857" s="5">
        <v>0</v>
      </c>
      <c r="X857" s="6">
        <v>0</v>
      </c>
      <c r="Y857" s="5">
        <v>0</v>
      </c>
      <c r="Z857" s="2"/>
    </row>
    <row r="858" spans="1:26" outlineLevel="6">
      <c r="A858" s="26" t="s">
        <v>77</v>
      </c>
      <c r="B858" s="27" t="s">
        <v>815</v>
      </c>
      <c r="C858" s="28" t="s">
        <v>11</v>
      </c>
      <c r="D858" s="25">
        <v>819434</v>
      </c>
      <c r="E858" s="25">
        <f t="shared" si="13"/>
        <v>-608315</v>
      </c>
      <c r="F858" s="25">
        <v>211119</v>
      </c>
      <c r="G858" s="5">
        <v>0</v>
      </c>
      <c r="H858" s="5">
        <v>0</v>
      </c>
      <c r="I858" s="5">
        <v>0</v>
      </c>
      <c r="J858" s="5">
        <v>0</v>
      </c>
      <c r="K858" s="5">
        <v>0</v>
      </c>
      <c r="L858" s="5">
        <v>0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6">
        <v>0.25763898007649183</v>
      </c>
      <c r="W858" s="5">
        <v>0</v>
      </c>
      <c r="X858" s="6">
        <v>0</v>
      </c>
      <c r="Y858" s="5">
        <v>0</v>
      </c>
      <c r="Z858" s="2"/>
    </row>
    <row r="859" spans="1:26" outlineLevel="1">
      <c r="A859" s="26" t="s">
        <v>497</v>
      </c>
      <c r="B859" s="27" t="s">
        <v>816</v>
      </c>
      <c r="C859" s="28" t="s">
        <v>2</v>
      </c>
      <c r="D859" s="25">
        <f>D860</f>
        <v>23072301</v>
      </c>
      <c r="E859" s="25">
        <f t="shared" si="13"/>
        <v>0</v>
      </c>
      <c r="F859" s="25">
        <f>F860</f>
        <v>23072301</v>
      </c>
      <c r="G859" s="5">
        <v>0</v>
      </c>
      <c r="H859" s="5">
        <v>0</v>
      </c>
      <c r="I859" s="5">
        <v>0</v>
      </c>
      <c r="J859" s="5">
        <v>0</v>
      </c>
      <c r="K859" s="5">
        <v>0</v>
      </c>
      <c r="L859" s="5">
        <v>0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6">
        <v>0.69982878400669413</v>
      </c>
      <c r="W859" s="5">
        <v>0</v>
      </c>
      <c r="X859" s="6">
        <v>0</v>
      </c>
      <c r="Y859" s="5">
        <v>0</v>
      </c>
      <c r="Z859" s="2"/>
    </row>
    <row r="860" spans="1:26" ht="48.75" customHeight="1" outlineLevel="3">
      <c r="A860" s="26" t="s">
        <v>498</v>
      </c>
      <c r="B860" s="27" t="s">
        <v>817</v>
      </c>
      <c r="C860" s="28" t="s">
        <v>2</v>
      </c>
      <c r="D860" s="25">
        <f>D861</f>
        <v>23072301</v>
      </c>
      <c r="E860" s="25">
        <f t="shared" si="13"/>
        <v>0</v>
      </c>
      <c r="F860" s="25">
        <f>F861</f>
        <v>23072301</v>
      </c>
      <c r="G860" s="5">
        <v>0</v>
      </c>
      <c r="H860" s="5">
        <v>0</v>
      </c>
      <c r="I860" s="5">
        <v>0</v>
      </c>
      <c r="J860" s="5">
        <v>0</v>
      </c>
      <c r="K860" s="5">
        <v>0</v>
      </c>
      <c r="L860" s="5">
        <v>0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6">
        <v>0.69982878400669413</v>
      </c>
      <c r="W860" s="5">
        <v>0</v>
      </c>
      <c r="X860" s="6">
        <v>0</v>
      </c>
      <c r="Y860" s="5">
        <v>0</v>
      </c>
      <c r="Z860" s="2"/>
    </row>
    <row r="861" spans="1:26" ht="45" outlineLevel="4">
      <c r="A861" s="26" t="s">
        <v>499</v>
      </c>
      <c r="B861" s="27" t="s">
        <v>818</v>
      </c>
      <c r="C861" s="28" t="s">
        <v>2</v>
      </c>
      <c r="D861" s="25">
        <f>D862</f>
        <v>23072301</v>
      </c>
      <c r="E861" s="25">
        <f t="shared" si="13"/>
        <v>0</v>
      </c>
      <c r="F861" s="25">
        <f>F862</f>
        <v>23072301</v>
      </c>
      <c r="G861" s="5">
        <v>0</v>
      </c>
      <c r="H861" s="5">
        <v>0</v>
      </c>
      <c r="I861" s="5">
        <v>0</v>
      </c>
      <c r="J861" s="5">
        <v>0</v>
      </c>
      <c r="K861" s="5">
        <v>0</v>
      </c>
      <c r="L861" s="5">
        <v>0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6">
        <v>0.69982878400669413</v>
      </c>
      <c r="W861" s="5">
        <v>0</v>
      </c>
      <c r="X861" s="6">
        <v>0</v>
      </c>
      <c r="Y861" s="5">
        <v>0</v>
      </c>
      <c r="Z861" s="2"/>
    </row>
    <row r="862" spans="1:26" ht="30" outlineLevel="5">
      <c r="A862" s="26" t="s">
        <v>420</v>
      </c>
      <c r="B862" s="27" t="s">
        <v>818</v>
      </c>
      <c r="C862" s="28" t="s">
        <v>32</v>
      </c>
      <c r="D862" s="25">
        <f>D863</f>
        <v>23072301</v>
      </c>
      <c r="E862" s="25">
        <f t="shared" si="13"/>
        <v>0</v>
      </c>
      <c r="F862" s="25">
        <f>F863</f>
        <v>23072301</v>
      </c>
      <c r="G862" s="5">
        <v>0</v>
      </c>
      <c r="H862" s="5">
        <v>0</v>
      </c>
      <c r="I862" s="5">
        <v>0</v>
      </c>
      <c r="J862" s="5">
        <v>0</v>
      </c>
      <c r="K862" s="5">
        <v>0</v>
      </c>
      <c r="L862" s="5">
        <v>0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6">
        <v>0.69982878400669413</v>
      </c>
      <c r="W862" s="5">
        <v>0</v>
      </c>
      <c r="X862" s="6">
        <v>0</v>
      </c>
      <c r="Y862" s="5">
        <v>0</v>
      </c>
      <c r="Z862" s="2"/>
    </row>
    <row r="863" spans="1:26" outlineLevel="6">
      <c r="A863" s="26" t="s">
        <v>500</v>
      </c>
      <c r="B863" s="27" t="s">
        <v>818</v>
      </c>
      <c r="C863" s="28" t="s">
        <v>39</v>
      </c>
      <c r="D863" s="25">
        <v>23072301</v>
      </c>
      <c r="E863" s="25">
        <f t="shared" si="13"/>
        <v>0</v>
      </c>
      <c r="F863" s="25">
        <v>23072301</v>
      </c>
      <c r="G863" s="5">
        <v>0</v>
      </c>
      <c r="H863" s="5">
        <v>0</v>
      </c>
      <c r="I863" s="5">
        <v>0</v>
      </c>
      <c r="J863" s="5">
        <v>0</v>
      </c>
      <c r="K863" s="5">
        <v>0</v>
      </c>
      <c r="L863" s="5">
        <v>0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6">
        <v>0.69982878400669413</v>
      </c>
      <c r="W863" s="5">
        <v>0</v>
      </c>
      <c r="X863" s="6">
        <v>0</v>
      </c>
      <c r="Y863" s="5">
        <v>0</v>
      </c>
      <c r="Z863" s="2"/>
    </row>
    <row r="864" spans="1:26" ht="28.5">
      <c r="A864" s="29" t="s">
        <v>501</v>
      </c>
      <c r="B864" s="30" t="s">
        <v>819</v>
      </c>
      <c r="C864" s="31" t="s">
        <v>2</v>
      </c>
      <c r="D864" s="32">
        <f>D865</f>
        <v>3300000</v>
      </c>
      <c r="E864" s="32">
        <f t="shared" si="13"/>
        <v>0</v>
      </c>
      <c r="F864" s="32">
        <f>F865</f>
        <v>3300000</v>
      </c>
      <c r="G864" s="5">
        <v>0</v>
      </c>
      <c r="H864" s="5">
        <v>0</v>
      </c>
      <c r="I864" s="5">
        <v>0</v>
      </c>
      <c r="J864" s="5">
        <v>0</v>
      </c>
      <c r="K864" s="5">
        <v>0</v>
      </c>
      <c r="L864" s="5">
        <v>0</v>
      </c>
      <c r="M864" s="5">
        <v>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6">
        <v>8.0784607692307692E-2</v>
      </c>
      <c r="W864" s="5">
        <v>0</v>
      </c>
      <c r="X864" s="6">
        <v>0</v>
      </c>
      <c r="Y864" s="5">
        <v>0</v>
      </c>
      <c r="Z864" s="2"/>
    </row>
    <row r="865" spans="1:26" ht="30" outlineLevel="1">
      <c r="A865" s="26" t="s">
        <v>502</v>
      </c>
      <c r="B865" s="27" t="s">
        <v>820</v>
      </c>
      <c r="C865" s="28" t="s">
        <v>2</v>
      </c>
      <c r="D865" s="25">
        <f>D866</f>
        <v>3300000</v>
      </c>
      <c r="E865" s="25">
        <f t="shared" si="13"/>
        <v>0</v>
      </c>
      <c r="F865" s="25">
        <f>F866</f>
        <v>3300000</v>
      </c>
      <c r="G865" s="5">
        <v>0</v>
      </c>
      <c r="H865" s="5">
        <v>0</v>
      </c>
      <c r="I865" s="5">
        <v>0</v>
      </c>
      <c r="J865" s="5">
        <v>0</v>
      </c>
      <c r="K865" s="5">
        <v>0</v>
      </c>
      <c r="L865" s="5">
        <v>0</v>
      </c>
      <c r="M865" s="5">
        <v>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6">
        <v>8.0784607692307692E-2</v>
      </c>
      <c r="W865" s="5">
        <v>0</v>
      </c>
      <c r="X865" s="6">
        <v>0</v>
      </c>
      <c r="Y865" s="5">
        <v>0</v>
      </c>
      <c r="Z865" s="2"/>
    </row>
    <row r="866" spans="1:26" ht="30" outlineLevel="3">
      <c r="A866" s="26" t="s">
        <v>503</v>
      </c>
      <c r="B866" s="27" t="s">
        <v>821</v>
      </c>
      <c r="C866" s="28" t="s">
        <v>2</v>
      </c>
      <c r="D866" s="25">
        <f>D867+D872+D875</f>
        <v>3300000</v>
      </c>
      <c r="E866" s="25">
        <f t="shared" si="13"/>
        <v>0</v>
      </c>
      <c r="F866" s="25">
        <f>F867+F872+F875</f>
        <v>3300000</v>
      </c>
      <c r="G866" s="5">
        <v>0</v>
      </c>
      <c r="H866" s="5">
        <v>0</v>
      </c>
      <c r="I866" s="5">
        <v>0</v>
      </c>
      <c r="J866" s="5">
        <v>0</v>
      </c>
      <c r="K866" s="5">
        <v>0</v>
      </c>
      <c r="L866" s="5">
        <v>0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6">
        <v>8.0784607692307692E-2</v>
      </c>
      <c r="W866" s="5">
        <v>0</v>
      </c>
      <c r="X866" s="6">
        <v>0</v>
      </c>
      <c r="Y866" s="5">
        <v>0</v>
      </c>
      <c r="Z866" s="2"/>
    </row>
    <row r="867" spans="1:26" ht="30" outlineLevel="4">
      <c r="A867" s="26" t="s">
        <v>504</v>
      </c>
      <c r="B867" s="27" t="s">
        <v>822</v>
      </c>
      <c r="C867" s="28" t="s">
        <v>2</v>
      </c>
      <c r="D867" s="25">
        <f>D870</f>
        <v>500000</v>
      </c>
      <c r="E867" s="25">
        <f t="shared" si="13"/>
        <v>0</v>
      </c>
      <c r="F867" s="25">
        <f>F870</f>
        <v>500000</v>
      </c>
      <c r="G867" s="5">
        <v>0</v>
      </c>
      <c r="H867" s="5">
        <v>0</v>
      </c>
      <c r="I867" s="5">
        <v>0</v>
      </c>
      <c r="J867" s="5">
        <v>0</v>
      </c>
      <c r="K867" s="5">
        <v>0</v>
      </c>
      <c r="L867" s="5">
        <v>0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6">
        <v>0.42007995999999997</v>
      </c>
      <c r="W867" s="5">
        <v>0</v>
      </c>
      <c r="X867" s="6">
        <v>0</v>
      </c>
      <c r="Y867" s="5">
        <v>0</v>
      </c>
      <c r="Z867" s="2"/>
    </row>
    <row r="868" spans="1:26" ht="30" hidden="1" outlineLevel="5">
      <c r="A868" s="26" t="s">
        <v>59</v>
      </c>
      <c r="B868" s="27" t="s">
        <v>40</v>
      </c>
      <c r="C868" s="28" t="s">
        <v>3</v>
      </c>
      <c r="D868" s="25">
        <v>0</v>
      </c>
      <c r="E868" s="25">
        <f t="shared" si="13"/>
        <v>0</v>
      </c>
      <c r="F868" s="25">
        <v>0</v>
      </c>
      <c r="G868" s="5">
        <v>0</v>
      </c>
      <c r="H868" s="5">
        <v>0</v>
      </c>
      <c r="I868" s="5">
        <v>0</v>
      </c>
      <c r="J868" s="5">
        <v>0</v>
      </c>
      <c r="K868" s="5">
        <v>0</v>
      </c>
      <c r="L868" s="5">
        <v>0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6">
        <v>0</v>
      </c>
      <c r="W868" s="5">
        <v>0</v>
      </c>
      <c r="X868" s="6">
        <v>0</v>
      </c>
      <c r="Y868" s="5">
        <v>0</v>
      </c>
      <c r="Z868" s="2"/>
    </row>
    <row r="869" spans="1:26" ht="30" hidden="1" outlineLevel="6">
      <c r="A869" s="26" t="s">
        <v>60</v>
      </c>
      <c r="B869" s="27" t="s">
        <v>40</v>
      </c>
      <c r="C869" s="28" t="s">
        <v>4</v>
      </c>
      <c r="D869" s="25">
        <v>0</v>
      </c>
      <c r="E869" s="25">
        <f t="shared" si="13"/>
        <v>0</v>
      </c>
      <c r="F869" s="25">
        <v>0</v>
      </c>
      <c r="G869" s="5">
        <v>0</v>
      </c>
      <c r="H869" s="5">
        <v>0</v>
      </c>
      <c r="I869" s="5">
        <v>0</v>
      </c>
      <c r="J869" s="5">
        <v>0</v>
      </c>
      <c r="K869" s="5">
        <v>0</v>
      </c>
      <c r="L869" s="5">
        <v>0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6">
        <v>0</v>
      </c>
      <c r="W869" s="5">
        <v>0</v>
      </c>
      <c r="X869" s="6">
        <v>0</v>
      </c>
      <c r="Y869" s="5">
        <v>0</v>
      </c>
      <c r="Z869" s="2"/>
    </row>
    <row r="870" spans="1:26" outlineLevel="5" collapsed="1">
      <c r="A870" s="26" t="s">
        <v>62</v>
      </c>
      <c r="B870" s="27" t="s">
        <v>822</v>
      </c>
      <c r="C870" s="28" t="s">
        <v>6</v>
      </c>
      <c r="D870" s="25">
        <f>D871</f>
        <v>500000</v>
      </c>
      <c r="E870" s="25">
        <f t="shared" si="13"/>
        <v>0</v>
      </c>
      <c r="F870" s="25">
        <f>F871</f>
        <v>500000</v>
      </c>
      <c r="G870" s="5">
        <v>0</v>
      </c>
      <c r="H870" s="5">
        <v>0</v>
      </c>
      <c r="I870" s="5">
        <v>0</v>
      </c>
      <c r="J870" s="5">
        <v>0</v>
      </c>
      <c r="K870" s="5">
        <v>0</v>
      </c>
      <c r="L870" s="5">
        <v>0</v>
      </c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6">
        <v>0.42007995999999997</v>
      </c>
      <c r="W870" s="5">
        <v>0</v>
      </c>
      <c r="X870" s="6">
        <v>0</v>
      </c>
      <c r="Y870" s="5">
        <v>0</v>
      </c>
      <c r="Z870" s="2"/>
    </row>
    <row r="871" spans="1:26" outlineLevel="6">
      <c r="A871" s="26" t="s">
        <v>235</v>
      </c>
      <c r="B871" s="27" t="s">
        <v>822</v>
      </c>
      <c r="C871" s="28" t="s">
        <v>7</v>
      </c>
      <c r="D871" s="25">
        <v>500000</v>
      </c>
      <c r="E871" s="25">
        <f t="shared" si="13"/>
        <v>0</v>
      </c>
      <c r="F871" s="25">
        <v>500000</v>
      </c>
      <c r="G871" s="5">
        <v>0</v>
      </c>
      <c r="H871" s="5">
        <v>0</v>
      </c>
      <c r="I871" s="5">
        <v>0</v>
      </c>
      <c r="J871" s="5">
        <v>0</v>
      </c>
      <c r="K871" s="5">
        <v>0</v>
      </c>
      <c r="L871" s="5">
        <v>0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6">
        <v>0.42007995999999997</v>
      </c>
      <c r="W871" s="5">
        <v>0</v>
      </c>
      <c r="X871" s="6">
        <v>0</v>
      </c>
      <c r="Y871" s="5">
        <v>0</v>
      </c>
      <c r="Z871" s="2"/>
    </row>
    <row r="872" spans="1:26" ht="30" outlineLevel="4">
      <c r="A872" s="26" t="s">
        <v>236</v>
      </c>
      <c r="B872" s="27" t="s">
        <v>823</v>
      </c>
      <c r="C872" s="28" t="s">
        <v>2</v>
      </c>
      <c r="D872" s="25">
        <f>D873</f>
        <v>600000</v>
      </c>
      <c r="E872" s="25">
        <f t="shared" si="13"/>
        <v>-173333.33000000002</v>
      </c>
      <c r="F872" s="25">
        <f>F873</f>
        <v>426666.67</v>
      </c>
      <c r="G872" s="5">
        <v>0</v>
      </c>
      <c r="H872" s="5">
        <v>0</v>
      </c>
      <c r="I872" s="5">
        <v>0</v>
      </c>
      <c r="J872" s="5">
        <v>0</v>
      </c>
      <c r="K872" s="5">
        <v>0</v>
      </c>
      <c r="L872" s="5">
        <v>0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6">
        <v>0</v>
      </c>
      <c r="W872" s="5">
        <v>0</v>
      </c>
      <c r="X872" s="6">
        <v>0</v>
      </c>
      <c r="Y872" s="5">
        <v>0</v>
      </c>
      <c r="Z872" s="2"/>
    </row>
    <row r="873" spans="1:26" ht="30" outlineLevel="5">
      <c r="A873" s="26" t="s">
        <v>59</v>
      </c>
      <c r="B873" s="27" t="s">
        <v>823</v>
      </c>
      <c r="C873" s="28" t="s">
        <v>3</v>
      </c>
      <c r="D873" s="25">
        <f>D874</f>
        <v>600000</v>
      </c>
      <c r="E873" s="25">
        <f t="shared" si="13"/>
        <v>-173333.33000000002</v>
      </c>
      <c r="F873" s="25">
        <f>F874</f>
        <v>426666.67</v>
      </c>
      <c r="G873" s="5">
        <v>0</v>
      </c>
      <c r="H873" s="5">
        <v>0</v>
      </c>
      <c r="I873" s="5">
        <v>0</v>
      </c>
      <c r="J873" s="5">
        <v>0</v>
      </c>
      <c r="K873" s="5">
        <v>0</v>
      </c>
      <c r="L873" s="5">
        <v>0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6">
        <v>0</v>
      </c>
      <c r="W873" s="5">
        <v>0</v>
      </c>
      <c r="X873" s="6">
        <v>0</v>
      </c>
      <c r="Y873" s="5">
        <v>0</v>
      </c>
      <c r="Z873" s="2"/>
    </row>
    <row r="874" spans="1:26" ht="30" outlineLevel="6">
      <c r="A874" s="26" t="s">
        <v>60</v>
      </c>
      <c r="B874" s="27" t="s">
        <v>823</v>
      </c>
      <c r="C874" s="28" t="s">
        <v>4</v>
      </c>
      <c r="D874" s="25">
        <v>600000</v>
      </c>
      <c r="E874" s="25">
        <f t="shared" si="13"/>
        <v>-173333.33000000002</v>
      </c>
      <c r="F874" s="25">
        <v>426666.67</v>
      </c>
      <c r="G874" s="5">
        <v>0</v>
      </c>
      <c r="H874" s="5">
        <v>0</v>
      </c>
      <c r="I874" s="5">
        <v>0</v>
      </c>
      <c r="J874" s="5">
        <v>0</v>
      </c>
      <c r="K874" s="5">
        <v>0</v>
      </c>
      <c r="L874" s="5">
        <v>0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6">
        <v>0</v>
      </c>
      <c r="W874" s="5">
        <v>0</v>
      </c>
      <c r="X874" s="6">
        <v>0</v>
      </c>
      <c r="Y874" s="5">
        <v>0</v>
      </c>
      <c r="Z874" s="2"/>
    </row>
    <row r="875" spans="1:26" ht="30" outlineLevel="4">
      <c r="A875" s="26" t="s">
        <v>237</v>
      </c>
      <c r="B875" s="27" t="s">
        <v>824</v>
      </c>
      <c r="C875" s="28" t="s">
        <v>2</v>
      </c>
      <c r="D875" s="25">
        <f>D876</f>
        <v>2200000</v>
      </c>
      <c r="E875" s="25">
        <f t="shared" si="13"/>
        <v>173333.33000000007</v>
      </c>
      <c r="F875" s="25">
        <f>F876</f>
        <v>2373333.33</v>
      </c>
      <c r="G875" s="5">
        <v>0</v>
      </c>
      <c r="H875" s="5">
        <v>0</v>
      </c>
      <c r="I875" s="5">
        <v>0</v>
      </c>
      <c r="J875" s="5">
        <v>0</v>
      </c>
      <c r="K875" s="5">
        <v>0</v>
      </c>
      <c r="L875" s="5">
        <v>0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6">
        <v>0</v>
      </c>
      <c r="W875" s="5">
        <v>0</v>
      </c>
      <c r="X875" s="6">
        <v>0</v>
      </c>
      <c r="Y875" s="5">
        <v>0</v>
      </c>
      <c r="Z875" s="2"/>
    </row>
    <row r="876" spans="1:26" ht="30" outlineLevel="5">
      <c r="A876" s="26" t="s">
        <v>59</v>
      </c>
      <c r="B876" s="27" t="s">
        <v>824</v>
      </c>
      <c r="C876" s="28" t="s">
        <v>3</v>
      </c>
      <c r="D876" s="25">
        <f>D877</f>
        <v>2200000</v>
      </c>
      <c r="E876" s="25">
        <f t="shared" si="13"/>
        <v>173333.33000000007</v>
      </c>
      <c r="F876" s="25">
        <f>F877</f>
        <v>2373333.33</v>
      </c>
      <c r="G876" s="5">
        <v>0</v>
      </c>
      <c r="H876" s="5">
        <v>0</v>
      </c>
      <c r="I876" s="5">
        <v>0</v>
      </c>
      <c r="J876" s="5">
        <v>0</v>
      </c>
      <c r="K876" s="5">
        <v>0</v>
      </c>
      <c r="L876" s="5">
        <v>0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6">
        <v>0</v>
      </c>
      <c r="W876" s="5">
        <v>0</v>
      </c>
      <c r="X876" s="6">
        <v>0</v>
      </c>
      <c r="Y876" s="5">
        <v>0</v>
      </c>
      <c r="Z876" s="2"/>
    </row>
    <row r="877" spans="1:26" ht="30" outlineLevel="6">
      <c r="A877" s="26" t="s">
        <v>60</v>
      </c>
      <c r="B877" s="27" t="s">
        <v>824</v>
      </c>
      <c r="C877" s="28" t="s">
        <v>4</v>
      </c>
      <c r="D877" s="25">
        <v>2200000</v>
      </c>
      <c r="E877" s="25">
        <f t="shared" si="13"/>
        <v>173333.33000000007</v>
      </c>
      <c r="F877" s="25">
        <v>2373333.33</v>
      </c>
      <c r="G877" s="5">
        <v>0</v>
      </c>
      <c r="H877" s="5">
        <v>0</v>
      </c>
      <c r="I877" s="5">
        <v>0</v>
      </c>
      <c r="J877" s="5">
        <v>0</v>
      </c>
      <c r="K877" s="5">
        <v>0</v>
      </c>
      <c r="L877" s="5">
        <v>0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6">
        <v>0</v>
      </c>
      <c r="W877" s="5">
        <v>0</v>
      </c>
      <c r="X877" s="6">
        <v>0</v>
      </c>
      <c r="Y877" s="5">
        <v>0</v>
      </c>
      <c r="Z877" s="2"/>
    </row>
    <row r="878" spans="1:26" ht="42.75" customHeight="1">
      <c r="A878" s="29" t="s">
        <v>238</v>
      </c>
      <c r="B878" s="30" t="s">
        <v>825</v>
      </c>
      <c r="C878" s="31" t="s">
        <v>2</v>
      </c>
      <c r="D878" s="32">
        <f>D880+D884+D898+D907+D911+D915+D923+D927+D931+D935+D939+D943+D951+D955+D962</f>
        <v>140188957.79999998</v>
      </c>
      <c r="E878" s="32">
        <f t="shared" si="13"/>
        <v>100</v>
      </c>
      <c r="F878" s="32">
        <f>F880+F884+F898+F907+F911+F915+F923+F927+F931+F935+F939+F943+F951+F955+F962</f>
        <v>140189057.79999998</v>
      </c>
      <c r="G878" s="5">
        <v>0</v>
      </c>
      <c r="H878" s="5">
        <v>0</v>
      </c>
      <c r="I878" s="5">
        <v>0</v>
      </c>
      <c r="J878" s="5">
        <v>0</v>
      </c>
      <c r="K878" s="5">
        <v>0</v>
      </c>
      <c r="L878" s="5">
        <v>0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6">
        <v>0.5954828046828825</v>
      </c>
      <c r="W878" s="5">
        <v>0</v>
      </c>
      <c r="X878" s="6">
        <v>0</v>
      </c>
      <c r="Y878" s="5">
        <v>0</v>
      </c>
      <c r="Z878" s="2"/>
    </row>
    <row r="879" spans="1:26" ht="45" hidden="1" outlineLevel="2">
      <c r="A879" s="26" t="s">
        <v>42</v>
      </c>
      <c r="B879" s="27" t="s">
        <v>41</v>
      </c>
      <c r="C879" s="28" t="s">
        <v>2</v>
      </c>
      <c r="D879" s="25">
        <v>131151262.40000001</v>
      </c>
      <c r="E879" s="25">
        <f t="shared" si="13"/>
        <v>0</v>
      </c>
      <c r="F879" s="25">
        <v>131151262.40000001</v>
      </c>
      <c r="G879" s="5">
        <v>0</v>
      </c>
      <c r="H879" s="5">
        <v>0</v>
      </c>
      <c r="I879" s="5">
        <v>0</v>
      </c>
      <c r="J879" s="5">
        <v>0</v>
      </c>
      <c r="K879" s="5">
        <v>0</v>
      </c>
      <c r="L879" s="5">
        <v>0</v>
      </c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6">
        <v>0.60636456466163602</v>
      </c>
      <c r="W879" s="5">
        <v>0</v>
      </c>
      <c r="X879" s="6">
        <v>0</v>
      </c>
      <c r="Y879" s="5">
        <v>0</v>
      </c>
      <c r="Z879" s="2"/>
    </row>
    <row r="880" spans="1:26" ht="45" outlineLevel="3">
      <c r="A880" s="26" t="s">
        <v>239</v>
      </c>
      <c r="B880" s="27" t="s">
        <v>826</v>
      </c>
      <c r="C880" s="28" t="s">
        <v>2</v>
      </c>
      <c r="D880" s="25">
        <f>D881</f>
        <v>900000</v>
      </c>
      <c r="E880" s="25">
        <f t="shared" si="13"/>
        <v>0</v>
      </c>
      <c r="F880" s="25">
        <f>F881</f>
        <v>900000</v>
      </c>
      <c r="G880" s="5">
        <v>0</v>
      </c>
      <c r="H880" s="5">
        <v>0</v>
      </c>
      <c r="I880" s="5">
        <v>0</v>
      </c>
      <c r="J880" s="5">
        <v>0</v>
      </c>
      <c r="K880" s="5">
        <v>0</v>
      </c>
      <c r="L880" s="5">
        <v>0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6">
        <v>0.5</v>
      </c>
      <c r="W880" s="5">
        <v>0</v>
      </c>
      <c r="X880" s="6">
        <v>0</v>
      </c>
      <c r="Y880" s="5">
        <v>0</v>
      </c>
      <c r="Z880" s="2"/>
    </row>
    <row r="881" spans="1:26" ht="51" customHeight="1" outlineLevel="4">
      <c r="A881" s="26" t="s">
        <v>240</v>
      </c>
      <c r="B881" s="27" t="s">
        <v>827</v>
      </c>
      <c r="C881" s="28" t="s">
        <v>2</v>
      </c>
      <c r="D881" s="25">
        <f>D882</f>
        <v>900000</v>
      </c>
      <c r="E881" s="25">
        <f t="shared" si="13"/>
        <v>0</v>
      </c>
      <c r="F881" s="25">
        <f>F882</f>
        <v>900000</v>
      </c>
      <c r="G881" s="5">
        <v>0</v>
      </c>
      <c r="H881" s="5">
        <v>0</v>
      </c>
      <c r="I881" s="5">
        <v>0</v>
      </c>
      <c r="J881" s="5">
        <v>0</v>
      </c>
      <c r="K881" s="5">
        <v>0</v>
      </c>
      <c r="L881" s="5">
        <v>0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6">
        <v>0.5</v>
      </c>
      <c r="W881" s="5">
        <v>0</v>
      </c>
      <c r="X881" s="6">
        <v>0</v>
      </c>
      <c r="Y881" s="5">
        <v>0</v>
      </c>
      <c r="Z881" s="2"/>
    </row>
    <row r="882" spans="1:26" ht="63.75" customHeight="1" outlineLevel="5">
      <c r="A882" s="26" t="s">
        <v>110</v>
      </c>
      <c r="B882" s="27" t="s">
        <v>827</v>
      </c>
      <c r="C882" s="28" t="s">
        <v>15</v>
      </c>
      <c r="D882" s="25">
        <f>D883</f>
        <v>900000</v>
      </c>
      <c r="E882" s="25">
        <f t="shared" si="13"/>
        <v>0</v>
      </c>
      <c r="F882" s="25">
        <f>F883</f>
        <v>900000</v>
      </c>
      <c r="G882" s="5">
        <v>0</v>
      </c>
      <c r="H882" s="5">
        <v>0</v>
      </c>
      <c r="I882" s="5">
        <v>0</v>
      </c>
      <c r="J882" s="5">
        <v>0</v>
      </c>
      <c r="K882" s="5">
        <v>0</v>
      </c>
      <c r="L882" s="5">
        <v>0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6">
        <v>0.5</v>
      </c>
      <c r="W882" s="5">
        <v>0</v>
      </c>
      <c r="X882" s="6">
        <v>0</v>
      </c>
      <c r="Y882" s="5">
        <v>0</v>
      </c>
      <c r="Z882" s="2"/>
    </row>
    <row r="883" spans="1:26" ht="30" outlineLevel="6">
      <c r="A883" s="26" t="s">
        <v>113</v>
      </c>
      <c r="B883" s="27" t="s">
        <v>827</v>
      </c>
      <c r="C883" s="28" t="s">
        <v>16</v>
      </c>
      <c r="D883" s="25">
        <v>900000</v>
      </c>
      <c r="E883" s="25">
        <f t="shared" si="13"/>
        <v>0</v>
      </c>
      <c r="F883" s="25">
        <v>900000</v>
      </c>
      <c r="G883" s="5">
        <v>0</v>
      </c>
      <c r="H883" s="5">
        <v>0</v>
      </c>
      <c r="I883" s="5">
        <v>0</v>
      </c>
      <c r="J883" s="5">
        <v>0</v>
      </c>
      <c r="K883" s="5">
        <v>0</v>
      </c>
      <c r="L883" s="5">
        <v>0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6">
        <v>0.5</v>
      </c>
      <c r="W883" s="5">
        <v>0</v>
      </c>
      <c r="X883" s="6">
        <v>0</v>
      </c>
      <c r="Y883" s="5">
        <v>0</v>
      </c>
      <c r="Z883" s="2"/>
    </row>
    <row r="884" spans="1:26" ht="52.5" customHeight="1" outlineLevel="3">
      <c r="A884" s="26" t="s">
        <v>241</v>
      </c>
      <c r="B884" s="27" t="s">
        <v>828</v>
      </c>
      <c r="C884" s="28" t="s">
        <v>2</v>
      </c>
      <c r="D884" s="25">
        <f>D885+D892+D895</f>
        <v>67374502.710000008</v>
      </c>
      <c r="E884" s="25">
        <f t="shared" si="13"/>
        <v>-312933.91000001132</v>
      </c>
      <c r="F884" s="25">
        <f>F885+F892+F895</f>
        <v>67061568.799999997</v>
      </c>
      <c r="G884" s="5">
        <v>0</v>
      </c>
      <c r="H884" s="5">
        <v>0</v>
      </c>
      <c r="I884" s="5">
        <v>0</v>
      </c>
      <c r="J884" s="5">
        <v>0</v>
      </c>
      <c r="K884" s="5">
        <v>0</v>
      </c>
      <c r="L884" s="5">
        <v>0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6">
        <v>0.58171491207433956</v>
      </c>
      <c r="W884" s="5">
        <v>0</v>
      </c>
      <c r="X884" s="6">
        <v>0</v>
      </c>
      <c r="Y884" s="5">
        <v>0</v>
      </c>
      <c r="Z884" s="2"/>
    </row>
    <row r="885" spans="1:26" outlineLevel="4">
      <c r="A885" s="26" t="s">
        <v>242</v>
      </c>
      <c r="B885" s="27" t="s">
        <v>829</v>
      </c>
      <c r="C885" s="28" t="s">
        <v>2</v>
      </c>
      <c r="D885" s="25">
        <f>D886+D888+D890</f>
        <v>16950707.199999999</v>
      </c>
      <c r="E885" s="25">
        <f t="shared" si="13"/>
        <v>-4781697.8800000008</v>
      </c>
      <c r="F885" s="25">
        <f>F886+F888+F890</f>
        <v>12169009.319999998</v>
      </c>
      <c r="G885" s="5">
        <v>0</v>
      </c>
      <c r="H885" s="5">
        <v>0</v>
      </c>
      <c r="I885" s="5">
        <v>0</v>
      </c>
      <c r="J885" s="5">
        <v>0</v>
      </c>
      <c r="K885" s="5">
        <v>0</v>
      </c>
      <c r="L885" s="5">
        <v>0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6">
        <v>0.34294104652578405</v>
      </c>
      <c r="W885" s="5">
        <v>0</v>
      </c>
      <c r="X885" s="6">
        <v>0</v>
      </c>
      <c r="Y885" s="5">
        <v>0</v>
      </c>
      <c r="Z885" s="2"/>
    </row>
    <row r="886" spans="1:26" ht="61.5" customHeight="1" outlineLevel="4">
      <c r="A886" s="26" t="s">
        <v>112</v>
      </c>
      <c r="B886" s="27" t="s">
        <v>829</v>
      </c>
      <c r="C886" s="28" t="s">
        <v>15</v>
      </c>
      <c r="D886" s="25">
        <f>D887</f>
        <v>218707.20000000001</v>
      </c>
      <c r="E886" s="25">
        <f t="shared" si="13"/>
        <v>524041.16</v>
      </c>
      <c r="F886" s="25">
        <f>F887</f>
        <v>742748.36</v>
      </c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6"/>
      <c r="W886" s="5"/>
      <c r="X886" s="6"/>
      <c r="Y886" s="5"/>
      <c r="Z886" s="2"/>
    </row>
    <row r="887" spans="1:26" ht="30" outlineLevel="4">
      <c r="A887" s="26" t="s">
        <v>111</v>
      </c>
      <c r="B887" s="27" t="s">
        <v>829</v>
      </c>
      <c r="C887" s="28" t="s">
        <v>16</v>
      </c>
      <c r="D887" s="25">
        <v>218707.20000000001</v>
      </c>
      <c r="E887" s="25">
        <f t="shared" si="13"/>
        <v>524041.16</v>
      </c>
      <c r="F887" s="25">
        <v>742748.36</v>
      </c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6"/>
      <c r="W887" s="5"/>
      <c r="X887" s="6"/>
      <c r="Y887" s="5"/>
      <c r="Z887" s="2"/>
    </row>
    <row r="888" spans="1:26" ht="38.25" customHeight="1" outlineLevel="5">
      <c r="A888" s="26" t="s">
        <v>58</v>
      </c>
      <c r="B888" s="27" t="s">
        <v>829</v>
      </c>
      <c r="C888" s="28" t="s">
        <v>3</v>
      </c>
      <c r="D888" s="25">
        <f>D889</f>
        <v>16319076.99</v>
      </c>
      <c r="E888" s="25">
        <f t="shared" si="13"/>
        <v>-5259409.040000001</v>
      </c>
      <c r="F888" s="25">
        <f>F889</f>
        <v>11059667.949999999</v>
      </c>
      <c r="G888" s="5">
        <v>0</v>
      </c>
      <c r="H888" s="5">
        <v>0</v>
      </c>
      <c r="I888" s="5">
        <v>0</v>
      </c>
      <c r="J888" s="5">
        <v>0</v>
      </c>
      <c r="K888" s="5">
        <v>0</v>
      </c>
      <c r="L888" s="5">
        <v>0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6">
        <v>0.33550547168589995</v>
      </c>
      <c r="W888" s="5">
        <v>0</v>
      </c>
      <c r="X888" s="6">
        <v>0</v>
      </c>
      <c r="Y888" s="5">
        <v>0</v>
      </c>
      <c r="Z888" s="2"/>
    </row>
    <row r="889" spans="1:26" ht="33.75" customHeight="1" outlineLevel="6">
      <c r="A889" s="26" t="s">
        <v>90</v>
      </c>
      <c r="B889" s="27" t="s">
        <v>829</v>
      </c>
      <c r="C889" s="28" t="s">
        <v>4</v>
      </c>
      <c r="D889" s="25">
        <v>16319076.99</v>
      </c>
      <c r="E889" s="25">
        <f t="shared" si="13"/>
        <v>-5259409.040000001</v>
      </c>
      <c r="F889" s="25">
        <v>11059667.949999999</v>
      </c>
      <c r="G889" s="5">
        <v>0</v>
      </c>
      <c r="H889" s="5">
        <v>0</v>
      </c>
      <c r="I889" s="5">
        <v>0</v>
      </c>
      <c r="J889" s="5">
        <v>0</v>
      </c>
      <c r="K889" s="5">
        <v>0</v>
      </c>
      <c r="L889" s="5">
        <v>0</v>
      </c>
      <c r="M889" s="5">
        <v>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6">
        <v>0.33550547168589995</v>
      </c>
      <c r="W889" s="5">
        <v>0</v>
      </c>
      <c r="X889" s="6">
        <v>0</v>
      </c>
      <c r="Y889" s="5">
        <v>0</v>
      </c>
      <c r="Z889" s="2"/>
    </row>
    <row r="890" spans="1:26" outlineLevel="5">
      <c r="A890" s="26" t="s">
        <v>134</v>
      </c>
      <c r="B890" s="27" t="s">
        <v>829</v>
      </c>
      <c r="C890" s="28" t="s">
        <v>12</v>
      </c>
      <c r="D890" s="25">
        <f>D891</f>
        <v>412923.01</v>
      </c>
      <c r="E890" s="25">
        <f t="shared" si="13"/>
        <v>-46330</v>
      </c>
      <c r="F890" s="25">
        <f>F891</f>
        <v>366593.01</v>
      </c>
      <c r="G890" s="5">
        <v>0</v>
      </c>
      <c r="H890" s="5">
        <v>0</v>
      </c>
      <c r="I890" s="5">
        <v>0</v>
      </c>
      <c r="J890" s="5">
        <v>0</v>
      </c>
      <c r="K890" s="5">
        <v>0</v>
      </c>
      <c r="L890" s="5">
        <v>0</v>
      </c>
      <c r="M890" s="5">
        <v>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6">
        <v>0.62716294255435168</v>
      </c>
      <c r="W890" s="5">
        <v>0</v>
      </c>
      <c r="X890" s="6">
        <v>0</v>
      </c>
      <c r="Y890" s="5">
        <v>0</v>
      </c>
      <c r="Z890" s="2"/>
    </row>
    <row r="891" spans="1:26" outlineLevel="6">
      <c r="A891" s="26" t="s">
        <v>163</v>
      </c>
      <c r="B891" s="27" t="s">
        <v>829</v>
      </c>
      <c r="C891" s="28" t="s">
        <v>13</v>
      </c>
      <c r="D891" s="25">
        <v>412923.01</v>
      </c>
      <c r="E891" s="25">
        <f t="shared" si="13"/>
        <v>-46330</v>
      </c>
      <c r="F891" s="25">
        <v>366593.01</v>
      </c>
      <c r="G891" s="5">
        <v>0</v>
      </c>
      <c r="H891" s="5">
        <v>0</v>
      </c>
      <c r="I891" s="5">
        <v>0</v>
      </c>
      <c r="J891" s="5">
        <v>0</v>
      </c>
      <c r="K891" s="5">
        <v>0</v>
      </c>
      <c r="L891" s="5">
        <v>0</v>
      </c>
      <c r="M891" s="5">
        <v>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6">
        <v>0.62716294255435168</v>
      </c>
      <c r="W891" s="5">
        <v>0</v>
      </c>
      <c r="X891" s="6">
        <v>0</v>
      </c>
      <c r="Y891" s="5">
        <v>0</v>
      </c>
      <c r="Z891" s="2"/>
    </row>
    <row r="892" spans="1:26" ht="21.75" customHeight="1" outlineLevel="4">
      <c r="A892" s="26" t="s">
        <v>243</v>
      </c>
      <c r="B892" s="27" t="s">
        <v>830</v>
      </c>
      <c r="C892" s="28" t="s">
        <v>2</v>
      </c>
      <c r="D892" s="25">
        <f>D893</f>
        <v>36255061.359999999</v>
      </c>
      <c r="E892" s="25">
        <f t="shared" si="13"/>
        <v>2746639.2899999991</v>
      </c>
      <c r="F892" s="25">
        <f>F893</f>
        <v>39001700.649999999</v>
      </c>
      <c r="G892" s="5">
        <v>0</v>
      </c>
      <c r="H892" s="5">
        <v>0</v>
      </c>
      <c r="I892" s="5">
        <v>0</v>
      </c>
      <c r="J892" s="5">
        <v>0</v>
      </c>
      <c r="K892" s="5">
        <v>0</v>
      </c>
      <c r="L892" s="5">
        <v>0</v>
      </c>
      <c r="M892" s="5">
        <v>0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6">
        <v>0.6530964618949413</v>
      </c>
      <c r="W892" s="5">
        <v>0</v>
      </c>
      <c r="X892" s="6">
        <v>0</v>
      </c>
      <c r="Y892" s="5">
        <v>0</v>
      </c>
      <c r="Z892" s="2"/>
    </row>
    <row r="893" spans="1:26" ht="60.75" customHeight="1" outlineLevel="5">
      <c r="A893" s="26" t="s">
        <v>112</v>
      </c>
      <c r="B893" s="27" t="s">
        <v>830</v>
      </c>
      <c r="C893" s="28" t="s">
        <v>15</v>
      </c>
      <c r="D893" s="25">
        <f>D894</f>
        <v>36255061.359999999</v>
      </c>
      <c r="E893" s="25">
        <f t="shared" si="13"/>
        <v>2746639.2899999991</v>
      </c>
      <c r="F893" s="25">
        <f>F894</f>
        <v>39001700.649999999</v>
      </c>
      <c r="G893" s="5">
        <v>0</v>
      </c>
      <c r="H893" s="5">
        <v>0</v>
      </c>
      <c r="I893" s="5">
        <v>0</v>
      </c>
      <c r="J893" s="5">
        <v>0</v>
      </c>
      <c r="K893" s="5">
        <v>0</v>
      </c>
      <c r="L893" s="5">
        <v>0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6">
        <v>0.6530964618949413</v>
      </c>
      <c r="W893" s="5">
        <v>0</v>
      </c>
      <c r="X893" s="6">
        <v>0</v>
      </c>
      <c r="Y893" s="5">
        <v>0</v>
      </c>
      <c r="Z893" s="2"/>
    </row>
    <row r="894" spans="1:26" ht="30" outlineLevel="6">
      <c r="A894" s="26" t="s">
        <v>113</v>
      </c>
      <c r="B894" s="27" t="s">
        <v>830</v>
      </c>
      <c r="C894" s="28" t="s">
        <v>16</v>
      </c>
      <c r="D894" s="25">
        <v>36255061.359999999</v>
      </c>
      <c r="E894" s="25">
        <f t="shared" si="13"/>
        <v>2746639.2899999991</v>
      </c>
      <c r="F894" s="25">
        <v>39001700.649999999</v>
      </c>
      <c r="G894" s="5">
        <v>0</v>
      </c>
      <c r="H894" s="5">
        <v>0</v>
      </c>
      <c r="I894" s="5">
        <v>0</v>
      </c>
      <c r="J894" s="5">
        <v>0</v>
      </c>
      <c r="K894" s="5">
        <v>0</v>
      </c>
      <c r="L894" s="5">
        <v>0</v>
      </c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6">
        <v>0.6530964618949413</v>
      </c>
      <c r="W894" s="5">
        <v>0</v>
      </c>
      <c r="X894" s="6">
        <v>0</v>
      </c>
      <c r="Y894" s="5">
        <v>0</v>
      </c>
      <c r="Z894" s="2"/>
    </row>
    <row r="895" spans="1:26" outlineLevel="4">
      <c r="A895" s="26" t="s">
        <v>244</v>
      </c>
      <c r="B895" s="27" t="s">
        <v>831</v>
      </c>
      <c r="C895" s="28" t="s">
        <v>2</v>
      </c>
      <c r="D895" s="25">
        <f>D896</f>
        <v>14168734.15</v>
      </c>
      <c r="E895" s="25">
        <f t="shared" si="13"/>
        <v>1722124.6799999997</v>
      </c>
      <c r="F895" s="25">
        <f>F896</f>
        <v>15890858.83</v>
      </c>
      <c r="G895" s="5">
        <v>0</v>
      </c>
      <c r="H895" s="5">
        <v>0</v>
      </c>
      <c r="I895" s="5">
        <v>0</v>
      </c>
      <c r="J895" s="5">
        <v>0</v>
      </c>
      <c r="K895" s="5">
        <v>0</v>
      </c>
      <c r="L895" s="5">
        <v>0</v>
      </c>
      <c r="M895" s="5">
        <v>0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6">
        <v>0.65980477232682078</v>
      </c>
      <c r="W895" s="5">
        <v>0</v>
      </c>
      <c r="X895" s="6">
        <v>0</v>
      </c>
      <c r="Y895" s="5">
        <v>0</v>
      </c>
      <c r="Z895" s="2"/>
    </row>
    <row r="896" spans="1:26" ht="65.25" customHeight="1" outlineLevel="5">
      <c r="A896" s="26" t="s">
        <v>112</v>
      </c>
      <c r="B896" s="27" t="s">
        <v>831</v>
      </c>
      <c r="C896" s="28" t="s">
        <v>15</v>
      </c>
      <c r="D896" s="25">
        <f>D897</f>
        <v>14168734.15</v>
      </c>
      <c r="E896" s="25">
        <f t="shared" si="13"/>
        <v>1722124.6799999997</v>
      </c>
      <c r="F896" s="25">
        <f>F897</f>
        <v>15890858.83</v>
      </c>
      <c r="G896" s="5">
        <v>0</v>
      </c>
      <c r="H896" s="5">
        <v>0</v>
      </c>
      <c r="I896" s="5">
        <v>0</v>
      </c>
      <c r="J896" s="5">
        <v>0</v>
      </c>
      <c r="K896" s="5">
        <v>0</v>
      </c>
      <c r="L896" s="5">
        <v>0</v>
      </c>
      <c r="M896" s="5">
        <v>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6">
        <v>0.65980477232682078</v>
      </c>
      <c r="W896" s="5">
        <v>0</v>
      </c>
      <c r="X896" s="6">
        <v>0</v>
      </c>
      <c r="Y896" s="5">
        <v>0</v>
      </c>
      <c r="Z896" s="2"/>
    </row>
    <row r="897" spans="1:26" ht="30" outlineLevel="6">
      <c r="A897" s="26" t="s">
        <v>113</v>
      </c>
      <c r="B897" s="27" t="s">
        <v>831</v>
      </c>
      <c r="C897" s="28" t="s">
        <v>16</v>
      </c>
      <c r="D897" s="25">
        <v>14168734.15</v>
      </c>
      <c r="E897" s="25">
        <f t="shared" si="13"/>
        <v>1722124.6799999997</v>
      </c>
      <c r="F897" s="25">
        <v>15890858.83</v>
      </c>
      <c r="G897" s="5">
        <v>0</v>
      </c>
      <c r="H897" s="5">
        <v>0</v>
      </c>
      <c r="I897" s="5">
        <v>0</v>
      </c>
      <c r="J897" s="5">
        <v>0</v>
      </c>
      <c r="K897" s="5">
        <v>0</v>
      </c>
      <c r="L897" s="5">
        <v>0</v>
      </c>
      <c r="M897" s="5">
        <v>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6">
        <v>0.65980477232682078</v>
      </c>
      <c r="W897" s="5">
        <v>0</v>
      </c>
      <c r="X897" s="6">
        <v>0</v>
      </c>
      <c r="Y897" s="5">
        <v>0</v>
      </c>
      <c r="Z897" s="2"/>
    </row>
    <row r="898" spans="1:26" ht="47.25" customHeight="1" outlineLevel="3">
      <c r="A898" s="26" t="s">
        <v>245</v>
      </c>
      <c r="B898" s="27" t="s">
        <v>832</v>
      </c>
      <c r="C898" s="28" t="s">
        <v>2</v>
      </c>
      <c r="D898" s="25">
        <f>D899+D904</f>
        <v>54071639.009999998</v>
      </c>
      <c r="E898" s="25">
        <f t="shared" ref="E898:E957" si="14">F898-D898</f>
        <v>0</v>
      </c>
      <c r="F898" s="25">
        <f>F899+F904</f>
        <v>54071639.009999998</v>
      </c>
      <c r="G898" s="5">
        <v>0</v>
      </c>
      <c r="H898" s="5">
        <v>0</v>
      </c>
      <c r="I898" s="5">
        <v>0</v>
      </c>
      <c r="J898" s="5">
        <v>0</v>
      </c>
      <c r="K898" s="5">
        <v>0</v>
      </c>
      <c r="L898" s="5">
        <v>0</v>
      </c>
      <c r="M898" s="5">
        <v>0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6">
        <v>0.65914357384169442</v>
      </c>
      <c r="W898" s="5">
        <v>0</v>
      </c>
      <c r="X898" s="6">
        <v>0</v>
      </c>
      <c r="Y898" s="5">
        <v>0</v>
      </c>
      <c r="Z898" s="2"/>
    </row>
    <row r="899" spans="1:26" outlineLevel="4">
      <c r="A899" s="26" t="s">
        <v>246</v>
      </c>
      <c r="B899" s="27" t="s">
        <v>833</v>
      </c>
      <c r="C899" s="28" t="s">
        <v>2</v>
      </c>
      <c r="D899" s="25">
        <f>D900+D903</f>
        <v>9324697.0099999998</v>
      </c>
      <c r="E899" s="25">
        <f t="shared" si="14"/>
        <v>0</v>
      </c>
      <c r="F899" s="25">
        <f>F900+F903</f>
        <v>9324697.0099999998</v>
      </c>
      <c r="G899" s="5">
        <v>0</v>
      </c>
      <c r="H899" s="5">
        <v>0</v>
      </c>
      <c r="I899" s="5">
        <v>0</v>
      </c>
      <c r="J899" s="5">
        <v>0</v>
      </c>
      <c r="K899" s="5">
        <v>0</v>
      </c>
      <c r="L899" s="5">
        <v>0</v>
      </c>
      <c r="M899" s="5">
        <v>0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6">
        <v>0.62144707110195274</v>
      </c>
      <c r="W899" s="5">
        <v>0</v>
      </c>
      <c r="X899" s="6">
        <v>0</v>
      </c>
      <c r="Y899" s="5">
        <v>0</v>
      </c>
      <c r="Z899" s="2"/>
    </row>
    <row r="900" spans="1:26" ht="66.75" customHeight="1" outlineLevel="5">
      <c r="A900" s="26" t="s">
        <v>110</v>
      </c>
      <c r="B900" s="27" t="s">
        <v>833</v>
      </c>
      <c r="C900" s="28" t="s">
        <v>15</v>
      </c>
      <c r="D900" s="25">
        <f>D901</f>
        <v>8256697.0099999998</v>
      </c>
      <c r="E900" s="25">
        <f t="shared" si="14"/>
        <v>0</v>
      </c>
      <c r="F900" s="25">
        <f>F901</f>
        <v>8256697.0099999998</v>
      </c>
      <c r="G900" s="5">
        <v>0</v>
      </c>
      <c r="H900" s="5">
        <v>0</v>
      </c>
      <c r="I900" s="5">
        <v>0</v>
      </c>
      <c r="J900" s="5">
        <v>0</v>
      </c>
      <c r="K900" s="5">
        <v>0</v>
      </c>
      <c r="L900" s="5">
        <v>0</v>
      </c>
      <c r="M900" s="5"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6">
        <v>0.60289283919124015</v>
      </c>
      <c r="W900" s="5">
        <v>0</v>
      </c>
      <c r="X900" s="6">
        <v>0</v>
      </c>
      <c r="Y900" s="5">
        <v>0</v>
      </c>
      <c r="Z900" s="2"/>
    </row>
    <row r="901" spans="1:26" ht="30" outlineLevel="6">
      <c r="A901" s="26" t="s">
        <v>113</v>
      </c>
      <c r="B901" s="27" t="s">
        <v>833</v>
      </c>
      <c r="C901" s="28" t="s">
        <v>16</v>
      </c>
      <c r="D901" s="25">
        <v>8256697.0099999998</v>
      </c>
      <c r="E901" s="25">
        <f t="shared" si="14"/>
        <v>0</v>
      </c>
      <c r="F901" s="25">
        <v>8256697.0099999998</v>
      </c>
      <c r="G901" s="5">
        <v>0</v>
      </c>
      <c r="H901" s="5">
        <v>0</v>
      </c>
      <c r="I901" s="5">
        <v>0</v>
      </c>
      <c r="J901" s="5">
        <v>0</v>
      </c>
      <c r="K901" s="5">
        <v>0</v>
      </c>
      <c r="L901" s="5">
        <v>0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6">
        <v>0.60289283919124015</v>
      </c>
      <c r="W901" s="5">
        <v>0</v>
      </c>
      <c r="X901" s="6">
        <v>0</v>
      </c>
      <c r="Y901" s="5">
        <v>0</v>
      </c>
      <c r="Z901" s="2"/>
    </row>
    <row r="902" spans="1:26" ht="30" outlineLevel="5">
      <c r="A902" s="26" t="s">
        <v>59</v>
      </c>
      <c r="B902" s="27" t="s">
        <v>833</v>
      </c>
      <c r="C902" s="28" t="s">
        <v>3</v>
      </c>
      <c r="D902" s="25">
        <v>1068000</v>
      </c>
      <c r="E902" s="25">
        <f t="shared" si="14"/>
        <v>0</v>
      </c>
      <c r="F902" s="25">
        <v>1068000</v>
      </c>
      <c r="G902" s="5">
        <v>0</v>
      </c>
      <c r="H902" s="5">
        <v>0</v>
      </c>
      <c r="I902" s="5">
        <v>0</v>
      </c>
      <c r="J902" s="5">
        <v>0</v>
      </c>
      <c r="K902" s="5">
        <v>0</v>
      </c>
      <c r="L902" s="5">
        <v>0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6">
        <v>0.75803583333333335</v>
      </c>
      <c r="W902" s="5">
        <v>0</v>
      </c>
      <c r="X902" s="6">
        <v>0</v>
      </c>
      <c r="Y902" s="5">
        <v>0</v>
      </c>
      <c r="Z902" s="2"/>
    </row>
    <row r="903" spans="1:26" ht="38.25" customHeight="1" outlineLevel="6">
      <c r="A903" s="26" t="s">
        <v>60</v>
      </c>
      <c r="B903" s="27" t="s">
        <v>833</v>
      </c>
      <c r="C903" s="28" t="s">
        <v>4</v>
      </c>
      <c r="D903" s="25">
        <v>1068000</v>
      </c>
      <c r="E903" s="25">
        <f t="shared" si="14"/>
        <v>0</v>
      </c>
      <c r="F903" s="25">
        <v>1068000</v>
      </c>
      <c r="G903" s="5">
        <v>0</v>
      </c>
      <c r="H903" s="5">
        <v>0</v>
      </c>
      <c r="I903" s="5">
        <v>0</v>
      </c>
      <c r="J903" s="5">
        <v>0</v>
      </c>
      <c r="K903" s="5">
        <v>0</v>
      </c>
      <c r="L903" s="5">
        <v>0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6">
        <v>0.75803583333333335</v>
      </c>
      <c r="W903" s="5">
        <v>0</v>
      </c>
      <c r="X903" s="6">
        <v>0</v>
      </c>
      <c r="Y903" s="5">
        <v>0</v>
      </c>
      <c r="Z903" s="2"/>
    </row>
    <row r="904" spans="1:26" ht="48.75" customHeight="1" outlineLevel="4">
      <c r="A904" s="26" t="s">
        <v>247</v>
      </c>
      <c r="B904" s="27" t="s">
        <v>834</v>
      </c>
      <c r="C904" s="28" t="s">
        <v>2</v>
      </c>
      <c r="D904" s="25">
        <f>D905</f>
        <v>44746942</v>
      </c>
      <c r="E904" s="25">
        <f t="shared" si="14"/>
        <v>0</v>
      </c>
      <c r="F904" s="25">
        <f>F905</f>
        <v>44746942</v>
      </c>
      <c r="G904" s="5">
        <v>0</v>
      </c>
      <c r="H904" s="5">
        <v>0</v>
      </c>
      <c r="I904" s="5">
        <v>0</v>
      </c>
      <c r="J904" s="5">
        <v>0</v>
      </c>
      <c r="K904" s="5">
        <v>0</v>
      </c>
      <c r="L904" s="5">
        <v>0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6">
        <v>0.66666669646386112</v>
      </c>
      <c r="W904" s="5">
        <v>0</v>
      </c>
      <c r="X904" s="6">
        <v>0</v>
      </c>
      <c r="Y904" s="5">
        <v>0</v>
      </c>
      <c r="Z904" s="2"/>
    </row>
    <row r="905" spans="1:26" outlineLevel="5">
      <c r="A905" s="26" t="s">
        <v>62</v>
      </c>
      <c r="B905" s="27" t="s">
        <v>834</v>
      </c>
      <c r="C905" s="28" t="s">
        <v>6</v>
      </c>
      <c r="D905" s="25">
        <f>D906</f>
        <v>44746942</v>
      </c>
      <c r="E905" s="25">
        <f t="shared" si="14"/>
        <v>0</v>
      </c>
      <c r="F905" s="25">
        <f>F906</f>
        <v>44746942</v>
      </c>
      <c r="G905" s="5">
        <v>0</v>
      </c>
      <c r="H905" s="5">
        <v>0</v>
      </c>
      <c r="I905" s="5">
        <v>0</v>
      </c>
      <c r="J905" s="5">
        <v>0</v>
      </c>
      <c r="K905" s="5">
        <v>0</v>
      </c>
      <c r="L905" s="5">
        <v>0</v>
      </c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6">
        <v>0.66666669646386112</v>
      </c>
      <c r="W905" s="5">
        <v>0</v>
      </c>
      <c r="X905" s="6">
        <v>0</v>
      </c>
      <c r="Y905" s="5">
        <v>0</v>
      </c>
      <c r="Z905" s="2"/>
    </row>
    <row r="906" spans="1:26" outlineLevel="6">
      <c r="A906" s="26" t="s">
        <v>248</v>
      </c>
      <c r="B906" s="27" t="s">
        <v>834</v>
      </c>
      <c r="C906" s="28" t="s">
        <v>43</v>
      </c>
      <c r="D906" s="25">
        <v>44746942</v>
      </c>
      <c r="E906" s="25">
        <f t="shared" si="14"/>
        <v>0</v>
      </c>
      <c r="F906" s="25">
        <v>44746942</v>
      </c>
      <c r="G906" s="5">
        <v>0</v>
      </c>
      <c r="H906" s="5">
        <v>0</v>
      </c>
      <c r="I906" s="5">
        <v>0</v>
      </c>
      <c r="J906" s="5">
        <v>0</v>
      </c>
      <c r="K906" s="5">
        <v>0</v>
      </c>
      <c r="L906" s="5">
        <v>0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6">
        <v>0.66666669646386112</v>
      </c>
      <c r="W906" s="5">
        <v>0</v>
      </c>
      <c r="X906" s="6">
        <v>0</v>
      </c>
      <c r="Y906" s="5">
        <v>0</v>
      </c>
      <c r="Z906" s="2"/>
    </row>
    <row r="907" spans="1:26" ht="45" outlineLevel="3">
      <c r="A907" s="26" t="s">
        <v>249</v>
      </c>
      <c r="B907" s="27" t="s">
        <v>835</v>
      </c>
      <c r="C907" s="28" t="s">
        <v>2</v>
      </c>
      <c r="D907" s="25">
        <f>D908</f>
        <v>4097883.21</v>
      </c>
      <c r="E907" s="25">
        <f t="shared" si="14"/>
        <v>0</v>
      </c>
      <c r="F907" s="25">
        <f>F908</f>
        <v>4097883.21</v>
      </c>
      <c r="G907" s="5">
        <v>0</v>
      </c>
      <c r="H907" s="5">
        <v>0</v>
      </c>
      <c r="I907" s="5">
        <v>0</v>
      </c>
      <c r="J907" s="5">
        <v>0</v>
      </c>
      <c r="K907" s="5">
        <v>0</v>
      </c>
      <c r="L907" s="5">
        <v>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6">
        <v>0.60243895247952284</v>
      </c>
      <c r="W907" s="5">
        <v>0</v>
      </c>
      <c r="X907" s="6">
        <v>0</v>
      </c>
      <c r="Y907" s="5">
        <v>0</v>
      </c>
      <c r="Z907" s="2"/>
    </row>
    <row r="908" spans="1:26" outlineLevel="4">
      <c r="A908" s="26" t="s">
        <v>250</v>
      </c>
      <c r="B908" s="27" t="s">
        <v>836</v>
      </c>
      <c r="C908" s="28" t="s">
        <v>2</v>
      </c>
      <c r="D908" s="25">
        <f>D909</f>
        <v>4097883.21</v>
      </c>
      <c r="E908" s="25">
        <f t="shared" si="14"/>
        <v>0</v>
      </c>
      <c r="F908" s="25">
        <f>F909</f>
        <v>4097883.21</v>
      </c>
      <c r="G908" s="5">
        <v>0</v>
      </c>
      <c r="H908" s="5">
        <v>0</v>
      </c>
      <c r="I908" s="5">
        <v>0</v>
      </c>
      <c r="J908" s="5">
        <v>0</v>
      </c>
      <c r="K908" s="5">
        <v>0</v>
      </c>
      <c r="L908" s="5">
        <v>0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6">
        <v>0.60243895247952284</v>
      </c>
      <c r="W908" s="5">
        <v>0</v>
      </c>
      <c r="X908" s="6">
        <v>0</v>
      </c>
      <c r="Y908" s="5">
        <v>0</v>
      </c>
      <c r="Z908" s="2"/>
    </row>
    <row r="909" spans="1:26" ht="63" customHeight="1" outlineLevel="5">
      <c r="A909" s="26" t="s">
        <v>112</v>
      </c>
      <c r="B909" s="27" t="s">
        <v>836</v>
      </c>
      <c r="C909" s="28" t="s">
        <v>15</v>
      </c>
      <c r="D909" s="25">
        <f>D910</f>
        <v>4097883.21</v>
      </c>
      <c r="E909" s="25">
        <f t="shared" si="14"/>
        <v>0</v>
      </c>
      <c r="F909" s="25">
        <f>F910</f>
        <v>4097883.21</v>
      </c>
      <c r="G909" s="5">
        <v>0</v>
      </c>
      <c r="H909" s="5">
        <v>0</v>
      </c>
      <c r="I909" s="5">
        <v>0</v>
      </c>
      <c r="J909" s="5">
        <v>0</v>
      </c>
      <c r="K909" s="5">
        <v>0</v>
      </c>
      <c r="L909" s="5">
        <v>0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6">
        <v>0.60243895247952284</v>
      </c>
      <c r="W909" s="5">
        <v>0</v>
      </c>
      <c r="X909" s="6">
        <v>0</v>
      </c>
      <c r="Y909" s="5">
        <v>0</v>
      </c>
      <c r="Z909" s="2"/>
    </row>
    <row r="910" spans="1:26" ht="30" outlineLevel="6">
      <c r="A910" s="26" t="s">
        <v>113</v>
      </c>
      <c r="B910" s="27" t="s">
        <v>836</v>
      </c>
      <c r="C910" s="28" t="s">
        <v>16</v>
      </c>
      <c r="D910" s="25">
        <v>4097883.21</v>
      </c>
      <c r="E910" s="25">
        <f t="shared" si="14"/>
        <v>0</v>
      </c>
      <c r="F910" s="25">
        <v>4097883.21</v>
      </c>
      <c r="G910" s="5">
        <v>0</v>
      </c>
      <c r="H910" s="5">
        <v>0</v>
      </c>
      <c r="I910" s="5">
        <v>0</v>
      </c>
      <c r="J910" s="5">
        <v>0</v>
      </c>
      <c r="K910" s="5">
        <v>0</v>
      </c>
      <c r="L910" s="5">
        <v>0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6">
        <v>0.60243895247952284</v>
      </c>
      <c r="W910" s="5">
        <v>0</v>
      </c>
      <c r="X910" s="6">
        <v>0</v>
      </c>
      <c r="Y910" s="5">
        <v>0</v>
      </c>
      <c r="Z910" s="2"/>
    </row>
    <row r="911" spans="1:26" ht="49.5" customHeight="1" outlineLevel="3">
      <c r="A911" s="26" t="s">
        <v>251</v>
      </c>
      <c r="B911" s="27" t="s">
        <v>837</v>
      </c>
      <c r="C911" s="28" t="s">
        <v>2</v>
      </c>
      <c r="D911" s="25">
        <f>D912</f>
        <v>2181116.58</v>
      </c>
      <c r="E911" s="25">
        <f t="shared" si="14"/>
        <v>0</v>
      </c>
      <c r="F911" s="25">
        <f>F912</f>
        <v>2181116.58</v>
      </c>
      <c r="G911" s="5">
        <v>0</v>
      </c>
      <c r="H911" s="5">
        <v>0</v>
      </c>
      <c r="I911" s="5">
        <v>0</v>
      </c>
      <c r="J911" s="5">
        <v>0</v>
      </c>
      <c r="K911" s="5">
        <v>0</v>
      </c>
      <c r="L911" s="5">
        <v>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6">
        <v>0.19473267800910044</v>
      </c>
      <c r="W911" s="5">
        <v>0</v>
      </c>
      <c r="X911" s="6">
        <v>0</v>
      </c>
      <c r="Y911" s="5">
        <v>0</v>
      </c>
      <c r="Z911" s="2"/>
    </row>
    <row r="912" spans="1:26" outlineLevel="4">
      <c r="A912" s="26" t="s">
        <v>252</v>
      </c>
      <c r="B912" s="27" t="s">
        <v>838</v>
      </c>
      <c r="C912" s="28" t="s">
        <v>2</v>
      </c>
      <c r="D912" s="25">
        <f>D913</f>
        <v>2181116.58</v>
      </c>
      <c r="E912" s="25">
        <f t="shared" si="14"/>
        <v>0</v>
      </c>
      <c r="F912" s="25">
        <f>F913</f>
        <v>2181116.58</v>
      </c>
      <c r="G912" s="5">
        <v>0</v>
      </c>
      <c r="H912" s="5">
        <v>0</v>
      </c>
      <c r="I912" s="5">
        <v>0</v>
      </c>
      <c r="J912" s="5">
        <v>0</v>
      </c>
      <c r="K912" s="5">
        <v>0</v>
      </c>
      <c r="L912" s="5">
        <v>0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6">
        <v>0.19473267800910044</v>
      </c>
      <c r="W912" s="5">
        <v>0</v>
      </c>
      <c r="X912" s="6">
        <v>0</v>
      </c>
      <c r="Y912" s="5">
        <v>0</v>
      </c>
      <c r="Z912" s="2"/>
    </row>
    <row r="913" spans="1:26" ht="57.75" customHeight="1" outlineLevel="5">
      <c r="A913" s="26" t="s">
        <v>112</v>
      </c>
      <c r="B913" s="27" t="s">
        <v>838</v>
      </c>
      <c r="C913" s="28" t="s">
        <v>15</v>
      </c>
      <c r="D913" s="25">
        <f>D914</f>
        <v>2181116.58</v>
      </c>
      <c r="E913" s="25">
        <f t="shared" si="14"/>
        <v>0</v>
      </c>
      <c r="F913" s="25">
        <f>F914</f>
        <v>2181116.58</v>
      </c>
      <c r="G913" s="5">
        <v>0</v>
      </c>
      <c r="H913" s="5">
        <v>0</v>
      </c>
      <c r="I913" s="5">
        <v>0</v>
      </c>
      <c r="J913" s="5">
        <v>0</v>
      </c>
      <c r="K913" s="5">
        <v>0</v>
      </c>
      <c r="L913" s="5">
        <v>0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6">
        <v>0.19473267800910044</v>
      </c>
      <c r="W913" s="5">
        <v>0</v>
      </c>
      <c r="X913" s="6">
        <v>0</v>
      </c>
      <c r="Y913" s="5">
        <v>0</v>
      </c>
      <c r="Z913" s="2"/>
    </row>
    <row r="914" spans="1:26" ht="30" outlineLevel="6">
      <c r="A914" s="26" t="s">
        <v>113</v>
      </c>
      <c r="B914" s="27" t="s">
        <v>838</v>
      </c>
      <c r="C914" s="28" t="s">
        <v>16</v>
      </c>
      <c r="D914" s="25">
        <v>2181116.58</v>
      </c>
      <c r="E914" s="25">
        <f t="shared" si="14"/>
        <v>0</v>
      </c>
      <c r="F914" s="25">
        <v>2181116.58</v>
      </c>
      <c r="G914" s="5">
        <v>0</v>
      </c>
      <c r="H914" s="5">
        <v>0</v>
      </c>
      <c r="I914" s="5">
        <v>0</v>
      </c>
      <c r="J914" s="5">
        <v>0</v>
      </c>
      <c r="K914" s="5">
        <v>0</v>
      </c>
      <c r="L914" s="5">
        <v>0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6">
        <v>0.19473267800910044</v>
      </c>
      <c r="W914" s="5">
        <v>0</v>
      </c>
      <c r="X914" s="6">
        <v>0</v>
      </c>
      <c r="Y914" s="5">
        <v>0</v>
      </c>
      <c r="Z914" s="2"/>
    </row>
    <row r="915" spans="1:26" ht="37.5" customHeight="1" outlineLevel="3">
      <c r="A915" s="26" t="s">
        <v>253</v>
      </c>
      <c r="B915" s="27" t="s">
        <v>839</v>
      </c>
      <c r="C915" s="28" t="s">
        <v>2</v>
      </c>
      <c r="D915" s="25">
        <f>D916</f>
        <v>2255662</v>
      </c>
      <c r="E915" s="25">
        <f t="shared" si="14"/>
        <v>0</v>
      </c>
      <c r="F915" s="25">
        <f>F916</f>
        <v>2255662</v>
      </c>
      <c r="G915" s="5">
        <v>0</v>
      </c>
      <c r="H915" s="5">
        <v>0</v>
      </c>
      <c r="I915" s="5">
        <v>0</v>
      </c>
      <c r="J915" s="5">
        <v>0</v>
      </c>
      <c r="K915" s="5">
        <v>0</v>
      </c>
      <c r="L915" s="5">
        <v>0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6">
        <v>0.53930825077078959</v>
      </c>
      <c r="W915" s="5">
        <v>0</v>
      </c>
      <c r="X915" s="6">
        <v>0</v>
      </c>
      <c r="Y915" s="5">
        <v>0</v>
      </c>
      <c r="Z915" s="2"/>
    </row>
    <row r="916" spans="1:26" outlineLevel="4">
      <c r="A916" s="26" t="s">
        <v>254</v>
      </c>
      <c r="B916" s="27" t="s">
        <v>840</v>
      </c>
      <c r="C916" s="28" t="s">
        <v>2</v>
      </c>
      <c r="D916" s="25">
        <f>D917+D919+D921</f>
        <v>2255662</v>
      </c>
      <c r="E916" s="25">
        <f t="shared" si="14"/>
        <v>0</v>
      </c>
      <c r="F916" s="25">
        <f>F917+F919+F921</f>
        <v>2255662</v>
      </c>
      <c r="G916" s="5">
        <v>0</v>
      </c>
      <c r="H916" s="5">
        <v>0</v>
      </c>
      <c r="I916" s="5">
        <v>0</v>
      </c>
      <c r="J916" s="5">
        <v>0</v>
      </c>
      <c r="K916" s="5">
        <v>0</v>
      </c>
      <c r="L916" s="5">
        <v>0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6">
        <v>0.53930825077078959</v>
      </c>
      <c r="W916" s="5">
        <v>0</v>
      </c>
      <c r="X916" s="6">
        <v>0</v>
      </c>
      <c r="Y916" s="5">
        <v>0</v>
      </c>
      <c r="Z916" s="2"/>
    </row>
    <row r="917" spans="1:26" ht="63" customHeight="1" outlineLevel="5">
      <c r="A917" s="26" t="s">
        <v>112</v>
      </c>
      <c r="B917" s="27" t="s">
        <v>840</v>
      </c>
      <c r="C917" s="28" t="s">
        <v>15</v>
      </c>
      <c r="D917" s="25">
        <f>D918</f>
        <v>2020599</v>
      </c>
      <c r="E917" s="25">
        <f t="shared" si="14"/>
        <v>0</v>
      </c>
      <c r="F917" s="25">
        <f>F918</f>
        <v>2020599</v>
      </c>
      <c r="G917" s="5">
        <v>0</v>
      </c>
      <c r="H917" s="5">
        <v>0</v>
      </c>
      <c r="I917" s="5">
        <v>0</v>
      </c>
      <c r="J917" s="5">
        <v>0</v>
      </c>
      <c r="K917" s="5">
        <v>0</v>
      </c>
      <c r="L917" s="5">
        <v>0</v>
      </c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6">
        <v>0.56494656915467867</v>
      </c>
      <c r="W917" s="5">
        <v>0</v>
      </c>
      <c r="X917" s="6">
        <v>0</v>
      </c>
      <c r="Y917" s="5">
        <v>0</v>
      </c>
      <c r="Z917" s="2"/>
    </row>
    <row r="918" spans="1:26" ht="30" outlineLevel="6">
      <c r="A918" s="26" t="s">
        <v>113</v>
      </c>
      <c r="B918" s="27" t="s">
        <v>840</v>
      </c>
      <c r="C918" s="28" t="s">
        <v>16</v>
      </c>
      <c r="D918" s="25">
        <v>2020599</v>
      </c>
      <c r="E918" s="25">
        <f t="shared" si="14"/>
        <v>0</v>
      </c>
      <c r="F918" s="25">
        <v>2020599</v>
      </c>
      <c r="G918" s="5">
        <v>0</v>
      </c>
      <c r="H918" s="5">
        <v>0</v>
      </c>
      <c r="I918" s="5">
        <v>0</v>
      </c>
      <c r="J918" s="5">
        <v>0</v>
      </c>
      <c r="K918" s="5">
        <v>0</v>
      </c>
      <c r="L918" s="5">
        <v>0</v>
      </c>
      <c r="M918" s="5"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6">
        <v>0.56494656915467867</v>
      </c>
      <c r="W918" s="5">
        <v>0</v>
      </c>
      <c r="X918" s="6">
        <v>0</v>
      </c>
      <c r="Y918" s="5">
        <v>0</v>
      </c>
      <c r="Z918" s="2"/>
    </row>
    <row r="919" spans="1:26" ht="37.5" customHeight="1" outlineLevel="5">
      <c r="A919" s="26" t="s">
        <v>59</v>
      </c>
      <c r="B919" s="27" t="s">
        <v>840</v>
      </c>
      <c r="C919" s="28" t="s">
        <v>3</v>
      </c>
      <c r="D919" s="25">
        <v>228063</v>
      </c>
      <c r="E919" s="25">
        <f t="shared" si="14"/>
        <v>0</v>
      </c>
      <c r="F919" s="25">
        <v>228063</v>
      </c>
      <c r="G919" s="5">
        <v>0</v>
      </c>
      <c r="H919" s="5">
        <v>0</v>
      </c>
      <c r="I919" s="5">
        <v>0</v>
      </c>
      <c r="J919" s="5">
        <v>0</v>
      </c>
      <c r="K919" s="5">
        <v>0</v>
      </c>
      <c r="L919" s="5">
        <v>0</v>
      </c>
      <c r="M919" s="5">
        <v>0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6">
        <v>0.31162003481494149</v>
      </c>
      <c r="W919" s="5">
        <v>0</v>
      </c>
      <c r="X919" s="6">
        <v>0</v>
      </c>
      <c r="Y919" s="5">
        <v>0</v>
      </c>
      <c r="Z919" s="2"/>
    </row>
    <row r="920" spans="1:26" ht="30" outlineLevel="6">
      <c r="A920" s="26" t="s">
        <v>60</v>
      </c>
      <c r="B920" s="27" t="s">
        <v>840</v>
      </c>
      <c r="C920" s="28" t="s">
        <v>4</v>
      </c>
      <c r="D920" s="25">
        <v>228063</v>
      </c>
      <c r="E920" s="25">
        <f t="shared" si="14"/>
        <v>0</v>
      </c>
      <c r="F920" s="25">
        <v>228063</v>
      </c>
      <c r="G920" s="5">
        <v>0</v>
      </c>
      <c r="H920" s="5">
        <v>0</v>
      </c>
      <c r="I920" s="5">
        <v>0</v>
      </c>
      <c r="J920" s="5">
        <v>0</v>
      </c>
      <c r="K920" s="5">
        <v>0</v>
      </c>
      <c r="L920" s="5">
        <v>0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6">
        <v>0.31162003481494149</v>
      </c>
      <c r="W920" s="5">
        <v>0</v>
      </c>
      <c r="X920" s="6">
        <v>0</v>
      </c>
      <c r="Y920" s="5">
        <v>0</v>
      </c>
      <c r="Z920" s="2"/>
    </row>
    <row r="921" spans="1:26" outlineLevel="5">
      <c r="A921" s="26" t="s">
        <v>81</v>
      </c>
      <c r="B921" s="27" t="s">
        <v>840</v>
      </c>
      <c r="C921" s="28" t="s">
        <v>12</v>
      </c>
      <c r="D921" s="25">
        <v>7000</v>
      </c>
      <c r="E921" s="25">
        <f t="shared" si="14"/>
        <v>0</v>
      </c>
      <c r="F921" s="25">
        <v>7000</v>
      </c>
      <c r="G921" s="5">
        <v>0</v>
      </c>
      <c r="H921" s="5">
        <v>0</v>
      </c>
      <c r="I921" s="5">
        <v>0</v>
      </c>
      <c r="J921" s="5">
        <v>0</v>
      </c>
      <c r="K921" s="5">
        <v>0</v>
      </c>
      <c r="L921" s="5">
        <v>0</v>
      </c>
      <c r="M921" s="5">
        <v>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6">
        <v>0.7142857142857143</v>
      </c>
      <c r="W921" s="5">
        <v>0</v>
      </c>
      <c r="X921" s="6">
        <v>0</v>
      </c>
      <c r="Y921" s="5">
        <v>0</v>
      </c>
      <c r="Z921" s="2"/>
    </row>
    <row r="922" spans="1:26" outlineLevel="6">
      <c r="A922" s="26" t="s">
        <v>82</v>
      </c>
      <c r="B922" s="27" t="s">
        <v>840</v>
      </c>
      <c r="C922" s="28" t="s">
        <v>13</v>
      </c>
      <c r="D922" s="25">
        <v>7000</v>
      </c>
      <c r="E922" s="25">
        <f t="shared" si="14"/>
        <v>0</v>
      </c>
      <c r="F922" s="25">
        <v>7000</v>
      </c>
      <c r="G922" s="5">
        <v>0</v>
      </c>
      <c r="H922" s="5">
        <v>0</v>
      </c>
      <c r="I922" s="5">
        <v>0</v>
      </c>
      <c r="J922" s="5">
        <v>0</v>
      </c>
      <c r="K922" s="5">
        <v>0</v>
      </c>
      <c r="L922" s="5">
        <v>0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6">
        <v>0.7142857142857143</v>
      </c>
      <c r="W922" s="5">
        <v>0</v>
      </c>
      <c r="X922" s="6">
        <v>0</v>
      </c>
      <c r="Y922" s="5">
        <v>0</v>
      </c>
      <c r="Z922" s="2"/>
    </row>
    <row r="923" spans="1:26" ht="49.5" customHeight="1" outlineLevel="3">
      <c r="A923" s="26" t="s">
        <v>255</v>
      </c>
      <c r="B923" s="27" t="s">
        <v>841</v>
      </c>
      <c r="C923" s="28" t="s">
        <v>2</v>
      </c>
      <c r="D923" s="25">
        <f>D924</f>
        <v>800000</v>
      </c>
      <c r="E923" s="25">
        <f t="shared" si="14"/>
        <v>243950</v>
      </c>
      <c r="F923" s="25">
        <f>F924</f>
        <v>1043950</v>
      </c>
      <c r="G923" s="5">
        <v>0</v>
      </c>
      <c r="H923" s="5">
        <v>0</v>
      </c>
      <c r="I923" s="5">
        <v>0</v>
      </c>
      <c r="J923" s="5">
        <v>0</v>
      </c>
      <c r="K923" s="5">
        <v>0</v>
      </c>
      <c r="L923" s="5">
        <v>0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6">
        <v>0.44497092500000002</v>
      </c>
      <c r="W923" s="5">
        <v>0</v>
      </c>
      <c r="X923" s="6">
        <v>0</v>
      </c>
      <c r="Y923" s="5">
        <v>0</v>
      </c>
      <c r="Z923" s="2"/>
    </row>
    <row r="924" spans="1:26" ht="38.25" customHeight="1" outlineLevel="4">
      <c r="A924" s="26" t="s">
        <v>256</v>
      </c>
      <c r="B924" s="27" t="s">
        <v>842</v>
      </c>
      <c r="C924" s="28" t="s">
        <v>2</v>
      </c>
      <c r="D924" s="25">
        <f>D925</f>
        <v>800000</v>
      </c>
      <c r="E924" s="25">
        <f t="shared" si="14"/>
        <v>243950</v>
      </c>
      <c r="F924" s="25">
        <f>F925</f>
        <v>1043950</v>
      </c>
      <c r="G924" s="5">
        <v>0</v>
      </c>
      <c r="H924" s="5">
        <v>0</v>
      </c>
      <c r="I924" s="5">
        <v>0</v>
      </c>
      <c r="J924" s="5">
        <v>0</v>
      </c>
      <c r="K924" s="5">
        <v>0</v>
      </c>
      <c r="L924" s="5">
        <v>0</v>
      </c>
      <c r="M924" s="5">
        <v>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6">
        <v>0.44497092500000002</v>
      </c>
      <c r="W924" s="5">
        <v>0</v>
      </c>
      <c r="X924" s="6">
        <v>0</v>
      </c>
      <c r="Y924" s="5">
        <v>0</v>
      </c>
      <c r="Z924" s="2"/>
    </row>
    <row r="925" spans="1:26" ht="35.25" customHeight="1" outlineLevel="5">
      <c r="A925" s="26" t="s">
        <v>59</v>
      </c>
      <c r="B925" s="27" t="s">
        <v>842</v>
      </c>
      <c r="C925" s="28" t="s">
        <v>3</v>
      </c>
      <c r="D925" s="25">
        <f>D926</f>
        <v>800000</v>
      </c>
      <c r="E925" s="25">
        <f t="shared" si="14"/>
        <v>243950</v>
      </c>
      <c r="F925" s="25">
        <f>F926</f>
        <v>1043950</v>
      </c>
      <c r="G925" s="5">
        <v>0</v>
      </c>
      <c r="H925" s="5">
        <v>0</v>
      </c>
      <c r="I925" s="5">
        <v>0</v>
      </c>
      <c r="J925" s="5">
        <v>0</v>
      </c>
      <c r="K925" s="5">
        <v>0</v>
      </c>
      <c r="L925" s="5">
        <v>0</v>
      </c>
      <c r="M925" s="5">
        <v>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6">
        <v>0.44497092500000002</v>
      </c>
      <c r="W925" s="5">
        <v>0</v>
      </c>
      <c r="X925" s="6">
        <v>0</v>
      </c>
      <c r="Y925" s="5">
        <v>0</v>
      </c>
      <c r="Z925" s="2"/>
    </row>
    <row r="926" spans="1:26" ht="35.25" customHeight="1" outlineLevel="6">
      <c r="A926" s="26" t="s">
        <v>60</v>
      </c>
      <c r="B926" s="27" t="s">
        <v>842</v>
      </c>
      <c r="C926" s="28" t="s">
        <v>4</v>
      </c>
      <c r="D926" s="25">
        <v>800000</v>
      </c>
      <c r="E926" s="25">
        <f t="shared" si="14"/>
        <v>243950</v>
      </c>
      <c r="F926" s="25">
        <v>1043950</v>
      </c>
      <c r="G926" s="5">
        <v>0</v>
      </c>
      <c r="H926" s="5">
        <v>0</v>
      </c>
      <c r="I926" s="5">
        <v>0</v>
      </c>
      <c r="J926" s="5">
        <v>0</v>
      </c>
      <c r="K926" s="5">
        <v>0</v>
      </c>
      <c r="L926" s="5">
        <v>0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6">
        <v>0.44497092500000002</v>
      </c>
      <c r="W926" s="5">
        <v>0</v>
      </c>
      <c r="X926" s="6">
        <v>0</v>
      </c>
      <c r="Y926" s="5">
        <v>0</v>
      </c>
      <c r="Z926" s="2"/>
    </row>
    <row r="927" spans="1:26" ht="45" outlineLevel="3">
      <c r="A927" s="26" t="s">
        <v>257</v>
      </c>
      <c r="B927" s="27" t="s">
        <v>843</v>
      </c>
      <c r="C927" s="28" t="s">
        <v>2</v>
      </c>
      <c r="D927" s="25">
        <f>D928</f>
        <v>200000</v>
      </c>
      <c r="E927" s="25">
        <f t="shared" si="14"/>
        <v>0</v>
      </c>
      <c r="F927" s="25">
        <f>F928</f>
        <v>200000</v>
      </c>
      <c r="G927" s="5">
        <v>0</v>
      </c>
      <c r="H927" s="5">
        <v>0</v>
      </c>
      <c r="I927" s="5">
        <v>0</v>
      </c>
      <c r="J927" s="5">
        <v>0</v>
      </c>
      <c r="K927" s="5">
        <v>0</v>
      </c>
      <c r="L927" s="5">
        <v>0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6">
        <v>0.96811999999999998</v>
      </c>
      <c r="W927" s="5">
        <v>0</v>
      </c>
      <c r="X927" s="6">
        <v>0</v>
      </c>
      <c r="Y927" s="5">
        <v>0</v>
      </c>
      <c r="Z927" s="2"/>
    </row>
    <row r="928" spans="1:26" ht="48.75" customHeight="1" outlineLevel="4">
      <c r="A928" s="26" t="s">
        <v>258</v>
      </c>
      <c r="B928" s="27" t="s">
        <v>844</v>
      </c>
      <c r="C928" s="28" t="s">
        <v>2</v>
      </c>
      <c r="D928" s="25">
        <f>D929</f>
        <v>200000</v>
      </c>
      <c r="E928" s="25">
        <f t="shared" si="14"/>
        <v>0</v>
      </c>
      <c r="F928" s="25">
        <f>F929</f>
        <v>200000</v>
      </c>
      <c r="G928" s="5">
        <v>0</v>
      </c>
      <c r="H928" s="5">
        <v>0</v>
      </c>
      <c r="I928" s="5">
        <v>0</v>
      </c>
      <c r="J928" s="5">
        <v>0</v>
      </c>
      <c r="K928" s="5">
        <v>0</v>
      </c>
      <c r="L928" s="5">
        <v>0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6">
        <v>0.96811999999999998</v>
      </c>
      <c r="W928" s="5">
        <v>0</v>
      </c>
      <c r="X928" s="6">
        <v>0</v>
      </c>
      <c r="Y928" s="5">
        <v>0</v>
      </c>
      <c r="Z928" s="2"/>
    </row>
    <row r="929" spans="1:26" outlineLevel="5">
      <c r="A929" s="26" t="s">
        <v>134</v>
      </c>
      <c r="B929" s="27" t="s">
        <v>844</v>
      </c>
      <c r="C929" s="28" t="s">
        <v>12</v>
      </c>
      <c r="D929" s="25">
        <f>D930</f>
        <v>200000</v>
      </c>
      <c r="E929" s="25">
        <f t="shared" si="14"/>
        <v>0</v>
      </c>
      <c r="F929" s="25">
        <f>F930</f>
        <v>200000</v>
      </c>
      <c r="G929" s="5">
        <v>0</v>
      </c>
      <c r="H929" s="5">
        <v>0</v>
      </c>
      <c r="I929" s="5">
        <v>0</v>
      </c>
      <c r="J929" s="5">
        <v>0</v>
      </c>
      <c r="K929" s="5">
        <v>0</v>
      </c>
      <c r="L929" s="5">
        <v>0</v>
      </c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6">
        <v>0.96811999999999998</v>
      </c>
      <c r="W929" s="5">
        <v>0</v>
      </c>
      <c r="X929" s="6">
        <v>0</v>
      </c>
      <c r="Y929" s="5">
        <v>0</v>
      </c>
      <c r="Z929" s="2"/>
    </row>
    <row r="930" spans="1:26" outlineLevel="6">
      <c r="A930" s="26" t="s">
        <v>82</v>
      </c>
      <c r="B930" s="27" t="s">
        <v>844</v>
      </c>
      <c r="C930" s="28" t="s">
        <v>13</v>
      </c>
      <c r="D930" s="25">
        <v>200000</v>
      </c>
      <c r="E930" s="25">
        <f t="shared" si="14"/>
        <v>0</v>
      </c>
      <c r="F930" s="25">
        <v>200000</v>
      </c>
      <c r="G930" s="5">
        <v>0</v>
      </c>
      <c r="H930" s="5">
        <v>0</v>
      </c>
      <c r="I930" s="5">
        <v>0</v>
      </c>
      <c r="J930" s="5">
        <v>0</v>
      </c>
      <c r="K930" s="5">
        <v>0</v>
      </c>
      <c r="L930" s="5">
        <v>0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6">
        <v>0.96811999999999998</v>
      </c>
      <c r="W930" s="5">
        <v>0</v>
      </c>
      <c r="X930" s="6">
        <v>0</v>
      </c>
      <c r="Y930" s="5">
        <v>0</v>
      </c>
      <c r="Z930" s="2"/>
    </row>
    <row r="931" spans="1:26" ht="63.75" hidden="1" customHeight="1" outlineLevel="3">
      <c r="A931" s="26" t="s">
        <v>259</v>
      </c>
      <c r="B931" s="27" t="s">
        <v>845</v>
      </c>
      <c r="C931" s="28" t="s">
        <v>2</v>
      </c>
      <c r="D931" s="25">
        <f>D932</f>
        <v>100000</v>
      </c>
      <c r="E931" s="25">
        <f t="shared" si="14"/>
        <v>-100000</v>
      </c>
      <c r="F931" s="25">
        <f>F932</f>
        <v>0</v>
      </c>
      <c r="G931" s="5">
        <v>0</v>
      </c>
      <c r="H931" s="5">
        <v>0</v>
      </c>
      <c r="I931" s="5">
        <v>0</v>
      </c>
      <c r="J931" s="5">
        <v>0</v>
      </c>
      <c r="K931" s="5">
        <v>0</v>
      </c>
      <c r="L931" s="5">
        <v>0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6">
        <v>0</v>
      </c>
      <c r="W931" s="5">
        <v>0</v>
      </c>
      <c r="X931" s="6">
        <v>0</v>
      </c>
      <c r="Y931" s="5">
        <v>0</v>
      </c>
      <c r="Z931" s="2"/>
    </row>
    <row r="932" spans="1:26" ht="66.75" hidden="1" customHeight="1" outlineLevel="4">
      <c r="A932" s="26" t="s">
        <v>260</v>
      </c>
      <c r="B932" s="27" t="s">
        <v>846</v>
      </c>
      <c r="C932" s="28" t="s">
        <v>2</v>
      </c>
      <c r="D932" s="25">
        <f>D933</f>
        <v>100000</v>
      </c>
      <c r="E932" s="25">
        <f t="shared" si="14"/>
        <v>-100000</v>
      </c>
      <c r="F932" s="25">
        <f>F933</f>
        <v>0</v>
      </c>
      <c r="G932" s="5">
        <v>0</v>
      </c>
      <c r="H932" s="5">
        <v>0</v>
      </c>
      <c r="I932" s="5">
        <v>0</v>
      </c>
      <c r="J932" s="5">
        <v>0</v>
      </c>
      <c r="K932" s="5">
        <v>0</v>
      </c>
      <c r="L932" s="5">
        <v>0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6">
        <v>0</v>
      </c>
      <c r="W932" s="5">
        <v>0</v>
      </c>
      <c r="X932" s="6">
        <v>0</v>
      </c>
      <c r="Y932" s="5">
        <v>0</v>
      </c>
      <c r="Z932" s="2"/>
    </row>
    <row r="933" spans="1:26" ht="33" hidden="1" customHeight="1" outlineLevel="5">
      <c r="A933" s="26" t="s">
        <v>59</v>
      </c>
      <c r="B933" s="27" t="s">
        <v>846</v>
      </c>
      <c r="C933" s="28" t="s">
        <v>3</v>
      </c>
      <c r="D933" s="25">
        <f>D934</f>
        <v>100000</v>
      </c>
      <c r="E933" s="25">
        <f t="shared" si="14"/>
        <v>-100000</v>
      </c>
      <c r="F933" s="25">
        <f>F934</f>
        <v>0</v>
      </c>
      <c r="G933" s="5">
        <v>0</v>
      </c>
      <c r="H933" s="5">
        <v>0</v>
      </c>
      <c r="I933" s="5">
        <v>0</v>
      </c>
      <c r="J933" s="5">
        <v>0</v>
      </c>
      <c r="K933" s="5">
        <v>0</v>
      </c>
      <c r="L933" s="5">
        <v>0</v>
      </c>
      <c r="M933" s="5"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6">
        <v>0</v>
      </c>
      <c r="W933" s="5">
        <v>0</v>
      </c>
      <c r="X933" s="6">
        <v>0</v>
      </c>
      <c r="Y933" s="5">
        <v>0</v>
      </c>
      <c r="Z933" s="2"/>
    </row>
    <row r="934" spans="1:26" ht="30" hidden="1" outlineLevel="6">
      <c r="A934" s="26" t="s">
        <v>60</v>
      </c>
      <c r="B934" s="27" t="s">
        <v>846</v>
      </c>
      <c r="C934" s="28" t="s">
        <v>4</v>
      </c>
      <c r="D934" s="25">
        <v>100000</v>
      </c>
      <c r="E934" s="25">
        <f t="shared" si="14"/>
        <v>-100000</v>
      </c>
      <c r="F934" s="25">
        <v>0</v>
      </c>
      <c r="G934" s="5">
        <v>0</v>
      </c>
      <c r="H934" s="5">
        <v>0</v>
      </c>
      <c r="I934" s="5">
        <v>0</v>
      </c>
      <c r="J934" s="5">
        <v>0</v>
      </c>
      <c r="K934" s="5">
        <v>0</v>
      </c>
      <c r="L934" s="5">
        <v>0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6">
        <v>0</v>
      </c>
      <c r="W934" s="5">
        <v>0</v>
      </c>
      <c r="X934" s="6">
        <v>0</v>
      </c>
      <c r="Y934" s="5">
        <v>0</v>
      </c>
      <c r="Z934" s="2"/>
    </row>
    <row r="935" spans="1:26" ht="45" hidden="1" outlineLevel="3">
      <c r="A935" s="26" t="s">
        <v>261</v>
      </c>
      <c r="B935" s="27" t="s">
        <v>847</v>
      </c>
      <c r="C935" s="28" t="s">
        <v>2</v>
      </c>
      <c r="D935" s="25">
        <f>D936</f>
        <v>0</v>
      </c>
      <c r="E935" s="25">
        <f t="shared" si="14"/>
        <v>0</v>
      </c>
      <c r="F935" s="25">
        <f>F936</f>
        <v>0</v>
      </c>
      <c r="G935" s="5">
        <v>0</v>
      </c>
      <c r="H935" s="5">
        <v>0</v>
      </c>
      <c r="I935" s="5">
        <v>0</v>
      </c>
      <c r="J935" s="5">
        <v>0</v>
      </c>
      <c r="K935" s="5">
        <v>0</v>
      </c>
      <c r="L935" s="5">
        <v>0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6">
        <v>0</v>
      </c>
      <c r="W935" s="5">
        <v>0</v>
      </c>
      <c r="X935" s="6">
        <v>0</v>
      </c>
      <c r="Y935" s="5">
        <v>0</v>
      </c>
      <c r="Z935" s="2"/>
    </row>
    <row r="936" spans="1:26" ht="48.75" hidden="1" customHeight="1" outlineLevel="4">
      <c r="A936" s="26" t="s">
        <v>262</v>
      </c>
      <c r="B936" s="27" t="s">
        <v>848</v>
      </c>
      <c r="C936" s="28" t="s">
        <v>2</v>
      </c>
      <c r="D936" s="25">
        <f>D937</f>
        <v>0</v>
      </c>
      <c r="E936" s="25">
        <f t="shared" si="14"/>
        <v>0</v>
      </c>
      <c r="F936" s="25">
        <f>F937</f>
        <v>0</v>
      </c>
      <c r="G936" s="5">
        <v>0</v>
      </c>
      <c r="H936" s="5">
        <v>0</v>
      </c>
      <c r="I936" s="5">
        <v>0</v>
      </c>
      <c r="J936" s="5">
        <v>0</v>
      </c>
      <c r="K936" s="5">
        <v>0</v>
      </c>
      <c r="L936" s="5">
        <v>0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6">
        <v>0</v>
      </c>
      <c r="W936" s="5">
        <v>0</v>
      </c>
      <c r="X936" s="6">
        <v>0</v>
      </c>
      <c r="Y936" s="5">
        <v>0</v>
      </c>
      <c r="Z936" s="2"/>
    </row>
    <row r="937" spans="1:26" ht="30" hidden="1" outlineLevel="5">
      <c r="A937" s="26" t="s">
        <v>59</v>
      </c>
      <c r="B937" s="27" t="s">
        <v>848</v>
      </c>
      <c r="C937" s="28" t="s">
        <v>3</v>
      </c>
      <c r="D937" s="25">
        <f>D938</f>
        <v>0</v>
      </c>
      <c r="E937" s="25">
        <f t="shared" si="14"/>
        <v>0</v>
      </c>
      <c r="F937" s="25">
        <f>F938</f>
        <v>0</v>
      </c>
      <c r="G937" s="5">
        <v>0</v>
      </c>
      <c r="H937" s="5">
        <v>0</v>
      </c>
      <c r="I937" s="5">
        <v>0</v>
      </c>
      <c r="J937" s="5">
        <v>0</v>
      </c>
      <c r="K937" s="5">
        <v>0</v>
      </c>
      <c r="L937" s="5">
        <v>0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6">
        <v>0</v>
      </c>
      <c r="W937" s="5">
        <v>0</v>
      </c>
      <c r="X937" s="6">
        <v>0</v>
      </c>
      <c r="Y937" s="5">
        <v>0</v>
      </c>
      <c r="Z937" s="2"/>
    </row>
    <row r="938" spans="1:26" ht="30" hidden="1" outlineLevel="6">
      <c r="A938" s="26" t="s">
        <v>90</v>
      </c>
      <c r="B938" s="27" t="s">
        <v>848</v>
      </c>
      <c r="C938" s="28" t="s">
        <v>4</v>
      </c>
      <c r="D938" s="25">
        <v>0</v>
      </c>
      <c r="E938" s="25">
        <f t="shared" si="14"/>
        <v>0</v>
      </c>
      <c r="F938" s="25">
        <v>0</v>
      </c>
      <c r="G938" s="5">
        <v>0</v>
      </c>
      <c r="H938" s="5">
        <v>0</v>
      </c>
      <c r="I938" s="5">
        <v>0</v>
      </c>
      <c r="J938" s="5">
        <v>0</v>
      </c>
      <c r="K938" s="5">
        <v>0</v>
      </c>
      <c r="L938" s="5">
        <v>0</v>
      </c>
      <c r="M938" s="5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6">
        <v>0</v>
      </c>
      <c r="W938" s="5">
        <v>0</v>
      </c>
      <c r="X938" s="6">
        <v>0</v>
      </c>
      <c r="Y938" s="5">
        <v>0</v>
      </c>
      <c r="Z938" s="2"/>
    </row>
    <row r="939" spans="1:26" ht="48" customHeight="1" outlineLevel="3" collapsed="1">
      <c r="A939" s="26" t="s">
        <v>263</v>
      </c>
      <c r="B939" s="27" t="s">
        <v>849</v>
      </c>
      <c r="C939" s="28" t="s">
        <v>2</v>
      </c>
      <c r="D939" s="25">
        <f>D940</f>
        <v>2150000</v>
      </c>
      <c r="E939" s="25">
        <f t="shared" si="14"/>
        <v>-143950</v>
      </c>
      <c r="F939" s="25">
        <f>F940</f>
        <v>2006050</v>
      </c>
      <c r="G939" s="5">
        <v>0</v>
      </c>
      <c r="H939" s="5">
        <v>0</v>
      </c>
      <c r="I939" s="5">
        <v>0</v>
      </c>
      <c r="J939" s="5">
        <v>0</v>
      </c>
      <c r="K939" s="5">
        <v>0</v>
      </c>
      <c r="L939" s="5">
        <v>0</v>
      </c>
      <c r="M939" s="5"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6">
        <v>0.22744566046511627</v>
      </c>
      <c r="W939" s="5">
        <v>0</v>
      </c>
      <c r="X939" s="6">
        <v>0</v>
      </c>
      <c r="Y939" s="5">
        <v>0</v>
      </c>
      <c r="Z939" s="2"/>
    </row>
    <row r="940" spans="1:26" ht="54" customHeight="1" outlineLevel="4">
      <c r="A940" s="26" t="s">
        <v>264</v>
      </c>
      <c r="B940" s="27" t="s">
        <v>850</v>
      </c>
      <c r="C940" s="28" t="s">
        <v>2</v>
      </c>
      <c r="D940" s="25">
        <f>D941</f>
        <v>2150000</v>
      </c>
      <c r="E940" s="25">
        <f t="shared" si="14"/>
        <v>-143950</v>
      </c>
      <c r="F940" s="25">
        <f>F941</f>
        <v>2006050</v>
      </c>
      <c r="G940" s="5">
        <v>0</v>
      </c>
      <c r="H940" s="5">
        <v>0</v>
      </c>
      <c r="I940" s="5">
        <v>0</v>
      </c>
      <c r="J940" s="5">
        <v>0</v>
      </c>
      <c r="K940" s="5">
        <v>0</v>
      </c>
      <c r="L940" s="5">
        <v>0</v>
      </c>
      <c r="M940" s="5"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6">
        <v>0.22744566046511627</v>
      </c>
      <c r="W940" s="5">
        <v>0</v>
      </c>
      <c r="X940" s="6">
        <v>0</v>
      </c>
      <c r="Y940" s="5">
        <v>0</v>
      </c>
      <c r="Z940" s="2"/>
    </row>
    <row r="941" spans="1:26" ht="36.75" customHeight="1" outlineLevel="5">
      <c r="A941" s="26" t="s">
        <v>59</v>
      </c>
      <c r="B941" s="27" t="s">
        <v>850</v>
      </c>
      <c r="C941" s="28" t="s">
        <v>3</v>
      </c>
      <c r="D941" s="25">
        <f>D942</f>
        <v>2150000</v>
      </c>
      <c r="E941" s="25">
        <f t="shared" si="14"/>
        <v>-143950</v>
      </c>
      <c r="F941" s="25">
        <f>F942</f>
        <v>2006050</v>
      </c>
      <c r="G941" s="5">
        <v>0</v>
      </c>
      <c r="H941" s="5">
        <v>0</v>
      </c>
      <c r="I941" s="5">
        <v>0</v>
      </c>
      <c r="J941" s="5">
        <v>0</v>
      </c>
      <c r="K941" s="5">
        <v>0</v>
      </c>
      <c r="L941" s="5">
        <v>0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6">
        <v>0.22744566046511627</v>
      </c>
      <c r="W941" s="5">
        <v>0</v>
      </c>
      <c r="X941" s="6">
        <v>0</v>
      </c>
      <c r="Y941" s="5">
        <v>0</v>
      </c>
      <c r="Z941" s="2"/>
    </row>
    <row r="942" spans="1:26" ht="35.25" customHeight="1" outlineLevel="6">
      <c r="A942" s="26" t="s">
        <v>60</v>
      </c>
      <c r="B942" s="27" t="s">
        <v>850</v>
      </c>
      <c r="C942" s="28" t="s">
        <v>4</v>
      </c>
      <c r="D942" s="25">
        <v>2150000</v>
      </c>
      <c r="E942" s="25">
        <f t="shared" si="14"/>
        <v>-143950</v>
      </c>
      <c r="F942" s="25">
        <v>2006050</v>
      </c>
      <c r="G942" s="5">
        <v>0</v>
      </c>
      <c r="H942" s="5">
        <v>0</v>
      </c>
      <c r="I942" s="5">
        <v>0</v>
      </c>
      <c r="J942" s="5">
        <v>0</v>
      </c>
      <c r="K942" s="5">
        <v>0</v>
      </c>
      <c r="L942" s="5">
        <v>0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6">
        <v>0.22744566046511627</v>
      </c>
      <c r="W942" s="5">
        <v>0</v>
      </c>
      <c r="X942" s="6">
        <v>0</v>
      </c>
      <c r="Y942" s="5">
        <v>0</v>
      </c>
      <c r="Z942" s="2"/>
    </row>
    <row r="943" spans="1:26" ht="30" outlineLevel="3">
      <c r="A943" s="26" t="s">
        <v>265</v>
      </c>
      <c r="B943" s="27" t="s">
        <v>851</v>
      </c>
      <c r="C943" s="28" t="s">
        <v>2</v>
      </c>
      <c r="D943" s="25">
        <f>D944</f>
        <v>500000</v>
      </c>
      <c r="E943" s="25">
        <f t="shared" si="14"/>
        <v>0</v>
      </c>
      <c r="F943" s="25">
        <f>F944</f>
        <v>500000</v>
      </c>
      <c r="G943" s="5">
        <v>0</v>
      </c>
      <c r="H943" s="5">
        <v>0</v>
      </c>
      <c r="I943" s="5">
        <v>0</v>
      </c>
      <c r="J943" s="5">
        <v>0</v>
      </c>
      <c r="K943" s="5">
        <v>0</v>
      </c>
      <c r="L943" s="5">
        <v>0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6">
        <v>0.06</v>
      </c>
      <c r="W943" s="5">
        <v>0</v>
      </c>
      <c r="X943" s="6">
        <v>0</v>
      </c>
      <c r="Y943" s="5">
        <v>0</v>
      </c>
      <c r="Z943" s="2"/>
    </row>
    <row r="944" spans="1:26" outlineLevel="4">
      <c r="A944" s="26" t="s">
        <v>266</v>
      </c>
      <c r="B944" s="27" t="s">
        <v>852</v>
      </c>
      <c r="C944" s="28" t="s">
        <v>2</v>
      </c>
      <c r="D944" s="25">
        <f>D947++D949</f>
        <v>500000</v>
      </c>
      <c r="E944" s="25">
        <f t="shared" si="14"/>
        <v>0</v>
      </c>
      <c r="F944" s="25">
        <f>F945+F947+F949</f>
        <v>500000</v>
      </c>
      <c r="G944" s="5">
        <v>0</v>
      </c>
      <c r="H944" s="5">
        <v>0</v>
      </c>
      <c r="I944" s="5">
        <v>0</v>
      </c>
      <c r="J944" s="5">
        <v>0</v>
      </c>
      <c r="K944" s="5">
        <v>0</v>
      </c>
      <c r="L944" s="5">
        <v>0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6">
        <v>0.06</v>
      </c>
      <c r="W944" s="5">
        <v>0</v>
      </c>
      <c r="X944" s="6">
        <v>0</v>
      </c>
      <c r="Y944" s="5">
        <v>0</v>
      </c>
      <c r="Z944" s="2"/>
    </row>
    <row r="945" spans="1:26" ht="30" outlineLevel="4">
      <c r="A945" s="26" t="s">
        <v>59</v>
      </c>
      <c r="B945" s="27" t="s">
        <v>852</v>
      </c>
      <c r="C945" s="28">
        <v>200</v>
      </c>
      <c r="D945" s="25">
        <v>0</v>
      </c>
      <c r="E945" s="25">
        <f t="shared" si="14"/>
        <v>96600</v>
      </c>
      <c r="F945" s="25">
        <f>F946</f>
        <v>96600</v>
      </c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6"/>
      <c r="W945" s="5"/>
      <c r="X945" s="6"/>
      <c r="Y945" s="5"/>
      <c r="Z945" s="2"/>
    </row>
    <row r="946" spans="1:26" ht="30" outlineLevel="4">
      <c r="A946" s="26" t="s">
        <v>60</v>
      </c>
      <c r="B946" s="27" t="s">
        <v>852</v>
      </c>
      <c r="C946" s="28">
        <v>240</v>
      </c>
      <c r="D946" s="25">
        <v>0</v>
      </c>
      <c r="E946" s="25">
        <f t="shared" si="14"/>
        <v>96600</v>
      </c>
      <c r="F946" s="25">
        <v>96600</v>
      </c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6"/>
      <c r="W946" s="5"/>
      <c r="X946" s="6"/>
      <c r="Y946" s="5"/>
      <c r="Z946" s="2"/>
    </row>
    <row r="947" spans="1:26" outlineLevel="5">
      <c r="A947" s="26" t="s">
        <v>81</v>
      </c>
      <c r="B947" s="27" t="s">
        <v>852</v>
      </c>
      <c r="C947" s="28" t="s">
        <v>12</v>
      </c>
      <c r="D947" s="25">
        <f>D948</f>
        <v>470000</v>
      </c>
      <c r="E947" s="25">
        <f t="shared" si="14"/>
        <v>-116600</v>
      </c>
      <c r="F947" s="25">
        <f>F948</f>
        <v>353400</v>
      </c>
      <c r="G947" s="5">
        <v>0</v>
      </c>
      <c r="H947" s="5">
        <v>0</v>
      </c>
      <c r="I947" s="5">
        <v>0</v>
      </c>
      <c r="J947" s="5">
        <v>0</v>
      </c>
      <c r="K947" s="5">
        <v>0</v>
      </c>
      <c r="L947" s="5">
        <v>0</v>
      </c>
      <c r="M947" s="5"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6">
        <v>0</v>
      </c>
      <c r="W947" s="5">
        <v>0</v>
      </c>
      <c r="X947" s="6">
        <v>0</v>
      </c>
      <c r="Y947" s="5">
        <v>0</v>
      </c>
      <c r="Z947" s="2"/>
    </row>
    <row r="948" spans="1:26" outlineLevel="6">
      <c r="A948" s="26" t="s">
        <v>267</v>
      </c>
      <c r="B948" s="27" t="s">
        <v>852</v>
      </c>
      <c r="C948" s="28" t="s">
        <v>44</v>
      </c>
      <c r="D948" s="25">
        <v>470000</v>
      </c>
      <c r="E948" s="25">
        <f t="shared" si="14"/>
        <v>-116600</v>
      </c>
      <c r="F948" s="25">
        <v>353400</v>
      </c>
      <c r="G948" s="5">
        <v>0</v>
      </c>
      <c r="H948" s="5">
        <v>0</v>
      </c>
      <c r="I948" s="5">
        <v>0</v>
      </c>
      <c r="J948" s="5">
        <v>0</v>
      </c>
      <c r="K948" s="5">
        <v>0</v>
      </c>
      <c r="L948" s="5">
        <v>0</v>
      </c>
      <c r="M948" s="5">
        <v>0</v>
      </c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6">
        <v>0</v>
      </c>
      <c r="W948" s="5">
        <v>0</v>
      </c>
      <c r="X948" s="6">
        <v>0</v>
      </c>
      <c r="Y948" s="5">
        <v>0</v>
      </c>
      <c r="Z948" s="2"/>
    </row>
    <row r="949" spans="1:26" outlineLevel="5">
      <c r="A949" s="26" t="s">
        <v>73</v>
      </c>
      <c r="B949" s="27" t="s">
        <v>852</v>
      </c>
      <c r="C949" s="28" t="s">
        <v>8</v>
      </c>
      <c r="D949" s="25">
        <f>D950</f>
        <v>30000</v>
      </c>
      <c r="E949" s="25">
        <f t="shared" si="14"/>
        <v>20000</v>
      </c>
      <c r="F949" s="25">
        <f>F950</f>
        <v>50000</v>
      </c>
      <c r="G949" s="5">
        <v>0</v>
      </c>
      <c r="H949" s="5">
        <v>0</v>
      </c>
      <c r="I949" s="5">
        <v>0</v>
      </c>
      <c r="J949" s="5">
        <v>0</v>
      </c>
      <c r="K949" s="5">
        <v>0</v>
      </c>
      <c r="L949" s="5">
        <v>0</v>
      </c>
      <c r="M949" s="5">
        <v>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6">
        <v>1</v>
      </c>
      <c r="W949" s="5">
        <v>0</v>
      </c>
      <c r="X949" s="6">
        <v>0</v>
      </c>
      <c r="Y949" s="5">
        <v>0</v>
      </c>
      <c r="Z949" s="2"/>
    </row>
    <row r="950" spans="1:26" outlineLevel="6">
      <c r="A950" s="26" t="s">
        <v>98</v>
      </c>
      <c r="B950" s="27" t="s">
        <v>852</v>
      </c>
      <c r="C950" s="28" t="s">
        <v>14</v>
      </c>
      <c r="D950" s="25">
        <v>30000</v>
      </c>
      <c r="E950" s="25">
        <f t="shared" si="14"/>
        <v>20000</v>
      </c>
      <c r="F950" s="25">
        <v>50000</v>
      </c>
      <c r="G950" s="5">
        <v>0</v>
      </c>
      <c r="H950" s="5">
        <v>0</v>
      </c>
      <c r="I950" s="5">
        <v>0</v>
      </c>
      <c r="J950" s="5">
        <v>0</v>
      </c>
      <c r="K950" s="5">
        <v>0</v>
      </c>
      <c r="L950" s="5">
        <v>0</v>
      </c>
      <c r="M950" s="5">
        <v>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6">
        <v>1</v>
      </c>
      <c r="W950" s="5">
        <v>0</v>
      </c>
      <c r="X950" s="6">
        <v>0</v>
      </c>
      <c r="Y950" s="5">
        <v>0</v>
      </c>
      <c r="Z950" s="2"/>
    </row>
    <row r="951" spans="1:26" ht="30" outlineLevel="3">
      <c r="A951" s="26" t="s">
        <v>268</v>
      </c>
      <c r="B951" s="27" t="s">
        <v>853</v>
      </c>
      <c r="C951" s="28" t="s">
        <v>2</v>
      </c>
      <c r="D951" s="25">
        <f>D952</f>
        <v>60000</v>
      </c>
      <c r="E951" s="25">
        <f t="shared" si="14"/>
        <v>0</v>
      </c>
      <c r="F951" s="25">
        <f>F952</f>
        <v>60000</v>
      </c>
      <c r="G951" s="5">
        <v>0</v>
      </c>
      <c r="H951" s="5">
        <v>0</v>
      </c>
      <c r="I951" s="5">
        <v>0</v>
      </c>
      <c r="J951" s="5">
        <v>0</v>
      </c>
      <c r="K951" s="5">
        <v>0</v>
      </c>
      <c r="L951" s="5">
        <v>0</v>
      </c>
      <c r="M951" s="5">
        <v>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6">
        <v>0.96666666666666667</v>
      </c>
      <c r="W951" s="5">
        <v>0</v>
      </c>
      <c r="X951" s="6">
        <v>0</v>
      </c>
      <c r="Y951" s="5">
        <v>0</v>
      </c>
      <c r="Z951" s="2"/>
    </row>
    <row r="952" spans="1:26" ht="53.25" customHeight="1" outlineLevel="4">
      <c r="A952" s="26" t="s">
        <v>269</v>
      </c>
      <c r="B952" s="27" t="s">
        <v>854</v>
      </c>
      <c r="C952" s="28" t="s">
        <v>2</v>
      </c>
      <c r="D952" s="25">
        <f>D953</f>
        <v>60000</v>
      </c>
      <c r="E952" s="25">
        <f t="shared" si="14"/>
        <v>0</v>
      </c>
      <c r="F952" s="25">
        <f>F953</f>
        <v>60000</v>
      </c>
      <c r="G952" s="5">
        <v>0</v>
      </c>
      <c r="H952" s="5">
        <v>0</v>
      </c>
      <c r="I952" s="5">
        <v>0</v>
      </c>
      <c r="J952" s="5">
        <v>0</v>
      </c>
      <c r="K952" s="5">
        <v>0</v>
      </c>
      <c r="L952" s="5">
        <v>0</v>
      </c>
      <c r="M952" s="5">
        <v>0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6">
        <v>0.96666666666666667</v>
      </c>
      <c r="W952" s="5">
        <v>0</v>
      </c>
      <c r="X952" s="6">
        <v>0</v>
      </c>
      <c r="Y952" s="5">
        <v>0</v>
      </c>
      <c r="Z952" s="2"/>
    </row>
    <row r="953" spans="1:26" ht="33" customHeight="1" outlineLevel="5">
      <c r="A953" s="26" t="s">
        <v>59</v>
      </c>
      <c r="B953" s="27" t="s">
        <v>854</v>
      </c>
      <c r="C953" s="28" t="s">
        <v>3</v>
      </c>
      <c r="D953" s="25">
        <f>D954</f>
        <v>60000</v>
      </c>
      <c r="E953" s="25">
        <f t="shared" si="14"/>
        <v>0</v>
      </c>
      <c r="F953" s="25">
        <f>F954</f>
        <v>60000</v>
      </c>
      <c r="G953" s="5">
        <v>0</v>
      </c>
      <c r="H953" s="5">
        <v>0</v>
      </c>
      <c r="I953" s="5">
        <v>0</v>
      </c>
      <c r="J953" s="5">
        <v>0</v>
      </c>
      <c r="K953" s="5">
        <v>0</v>
      </c>
      <c r="L953" s="5">
        <v>0</v>
      </c>
      <c r="M953" s="5">
        <v>0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6">
        <v>0.96666666666666667</v>
      </c>
      <c r="W953" s="5">
        <v>0</v>
      </c>
      <c r="X953" s="6">
        <v>0</v>
      </c>
      <c r="Y953" s="5">
        <v>0</v>
      </c>
      <c r="Z953" s="2"/>
    </row>
    <row r="954" spans="1:26" ht="38.25" customHeight="1" outlineLevel="6">
      <c r="A954" s="26" t="s">
        <v>60</v>
      </c>
      <c r="B954" s="27" t="s">
        <v>854</v>
      </c>
      <c r="C954" s="28" t="s">
        <v>4</v>
      </c>
      <c r="D954" s="25">
        <v>60000</v>
      </c>
      <c r="E954" s="25">
        <f t="shared" si="14"/>
        <v>0</v>
      </c>
      <c r="F954" s="25">
        <v>60000</v>
      </c>
      <c r="G954" s="5">
        <v>0</v>
      </c>
      <c r="H954" s="5">
        <v>0</v>
      </c>
      <c r="I954" s="5">
        <v>0</v>
      </c>
      <c r="J954" s="5">
        <v>0</v>
      </c>
      <c r="K954" s="5">
        <v>0</v>
      </c>
      <c r="L954" s="5">
        <v>0</v>
      </c>
      <c r="M954" s="5"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6">
        <v>0.96666666666666667</v>
      </c>
      <c r="W954" s="5">
        <v>0</v>
      </c>
      <c r="X954" s="6">
        <v>0</v>
      </c>
      <c r="Y954" s="5">
        <v>0</v>
      </c>
      <c r="Z954" s="2"/>
    </row>
    <row r="955" spans="1:26" ht="30" outlineLevel="3">
      <c r="A955" s="26" t="s">
        <v>270</v>
      </c>
      <c r="B955" s="27" t="s">
        <v>855</v>
      </c>
      <c r="C955" s="28" t="s">
        <v>2</v>
      </c>
      <c r="D955" s="25">
        <f>D956+D959</f>
        <v>4498154.29</v>
      </c>
      <c r="E955" s="25">
        <f t="shared" si="14"/>
        <v>313033.91000000015</v>
      </c>
      <c r="F955" s="25">
        <f>F956+F959</f>
        <v>4811188.2</v>
      </c>
      <c r="G955" s="5">
        <v>0</v>
      </c>
      <c r="H955" s="5">
        <v>0</v>
      </c>
      <c r="I955" s="5">
        <v>0</v>
      </c>
      <c r="J955" s="5">
        <v>0</v>
      </c>
      <c r="K955" s="5">
        <v>0</v>
      </c>
      <c r="L955" s="5">
        <v>0</v>
      </c>
      <c r="M955" s="5"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6">
        <v>0.65431243577907594</v>
      </c>
      <c r="W955" s="5">
        <v>0</v>
      </c>
      <c r="X955" s="6">
        <v>0</v>
      </c>
      <c r="Y955" s="5">
        <v>0</v>
      </c>
      <c r="Z955" s="2"/>
    </row>
    <row r="956" spans="1:26" ht="35.25" customHeight="1" outlineLevel="4">
      <c r="A956" s="26" t="s">
        <v>271</v>
      </c>
      <c r="B956" s="27" t="s">
        <v>856</v>
      </c>
      <c r="C956" s="28" t="s">
        <v>2</v>
      </c>
      <c r="D956" s="25">
        <f>D957</f>
        <v>1718640</v>
      </c>
      <c r="E956" s="25">
        <f t="shared" si="14"/>
        <v>0</v>
      </c>
      <c r="F956" s="25">
        <f>F957</f>
        <v>1718640</v>
      </c>
      <c r="G956" s="5">
        <v>0</v>
      </c>
      <c r="H956" s="5">
        <v>0</v>
      </c>
      <c r="I956" s="5">
        <v>0</v>
      </c>
      <c r="J956" s="5">
        <v>0</v>
      </c>
      <c r="K956" s="5">
        <v>0</v>
      </c>
      <c r="L956" s="5">
        <v>0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6">
        <v>0.49999941814457943</v>
      </c>
      <c r="W956" s="5">
        <v>0</v>
      </c>
      <c r="X956" s="6">
        <v>0</v>
      </c>
      <c r="Y956" s="5">
        <v>0</v>
      </c>
      <c r="Z956" s="2"/>
    </row>
    <row r="957" spans="1:26" ht="61.5" customHeight="1" outlineLevel="5">
      <c r="A957" s="26" t="s">
        <v>112</v>
      </c>
      <c r="B957" s="27" t="s">
        <v>856</v>
      </c>
      <c r="C957" s="28" t="s">
        <v>15</v>
      </c>
      <c r="D957" s="25">
        <f>D958</f>
        <v>1718640</v>
      </c>
      <c r="E957" s="25">
        <f t="shared" si="14"/>
        <v>0</v>
      </c>
      <c r="F957" s="25">
        <f>F958</f>
        <v>1718640</v>
      </c>
      <c r="G957" s="5">
        <v>0</v>
      </c>
      <c r="H957" s="5">
        <v>0</v>
      </c>
      <c r="I957" s="5">
        <v>0</v>
      </c>
      <c r="J957" s="5">
        <v>0</v>
      </c>
      <c r="K957" s="5">
        <v>0</v>
      </c>
      <c r="L957" s="5">
        <v>0</v>
      </c>
      <c r="M957" s="5">
        <v>0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6">
        <v>0.49999941814457943</v>
      </c>
      <c r="W957" s="5">
        <v>0</v>
      </c>
      <c r="X957" s="6">
        <v>0</v>
      </c>
      <c r="Y957" s="5">
        <v>0</v>
      </c>
      <c r="Z957" s="2"/>
    </row>
    <row r="958" spans="1:26" ht="30" outlineLevel="6">
      <c r="A958" s="26" t="s">
        <v>113</v>
      </c>
      <c r="B958" s="27" t="s">
        <v>856</v>
      </c>
      <c r="C958" s="28" t="s">
        <v>16</v>
      </c>
      <c r="D958" s="25">
        <v>1718640</v>
      </c>
      <c r="E958" s="25">
        <f t="shared" ref="E958:E1020" si="15">F958-D958</f>
        <v>0</v>
      </c>
      <c r="F958" s="25">
        <v>1718640</v>
      </c>
      <c r="G958" s="5">
        <v>0</v>
      </c>
      <c r="H958" s="5">
        <v>0</v>
      </c>
      <c r="I958" s="5">
        <v>0</v>
      </c>
      <c r="J958" s="5">
        <v>0</v>
      </c>
      <c r="K958" s="5">
        <v>0</v>
      </c>
      <c r="L958" s="5">
        <v>0</v>
      </c>
      <c r="M958" s="5">
        <v>0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6">
        <v>0.49999941814457943</v>
      </c>
      <c r="W958" s="5">
        <v>0</v>
      </c>
      <c r="X958" s="6">
        <v>0</v>
      </c>
      <c r="Y958" s="5">
        <v>0</v>
      </c>
      <c r="Z958" s="2"/>
    </row>
    <row r="959" spans="1:26" ht="36" customHeight="1" outlineLevel="4">
      <c r="A959" s="26" t="s">
        <v>272</v>
      </c>
      <c r="B959" s="27" t="s">
        <v>857</v>
      </c>
      <c r="C959" s="28" t="s">
        <v>2</v>
      </c>
      <c r="D959" s="25">
        <f>D960</f>
        <v>2779514.29</v>
      </c>
      <c r="E959" s="25">
        <f t="shared" si="15"/>
        <v>313033.91000000015</v>
      </c>
      <c r="F959" s="25">
        <f>F960</f>
        <v>3092548.2</v>
      </c>
      <c r="G959" s="5">
        <v>0</v>
      </c>
      <c r="H959" s="5">
        <v>0</v>
      </c>
      <c r="I959" s="5">
        <v>0</v>
      </c>
      <c r="J959" s="5">
        <v>0</v>
      </c>
      <c r="K959" s="5">
        <v>0</v>
      </c>
      <c r="L959" s="5">
        <v>0</v>
      </c>
      <c r="M959" s="5">
        <v>0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6">
        <v>0.74972785622915439</v>
      </c>
      <c r="W959" s="5">
        <v>0</v>
      </c>
      <c r="X959" s="6">
        <v>0</v>
      </c>
      <c r="Y959" s="5">
        <v>0</v>
      </c>
      <c r="Z959" s="2"/>
    </row>
    <row r="960" spans="1:26" ht="63.75" customHeight="1" outlineLevel="5">
      <c r="A960" s="26" t="s">
        <v>112</v>
      </c>
      <c r="B960" s="27" t="s">
        <v>857</v>
      </c>
      <c r="C960" s="28" t="s">
        <v>15</v>
      </c>
      <c r="D960" s="25">
        <f>D961</f>
        <v>2779514.29</v>
      </c>
      <c r="E960" s="25">
        <f t="shared" si="15"/>
        <v>313033.91000000015</v>
      </c>
      <c r="F960" s="25">
        <f>F961</f>
        <v>3092548.2</v>
      </c>
      <c r="G960" s="5">
        <v>0</v>
      </c>
      <c r="H960" s="5">
        <v>0</v>
      </c>
      <c r="I960" s="5">
        <v>0</v>
      </c>
      <c r="J960" s="5">
        <v>0</v>
      </c>
      <c r="K960" s="5">
        <v>0</v>
      </c>
      <c r="L960" s="5">
        <v>0</v>
      </c>
      <c r="M960" s="5">
        <v>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6">
        <v>0.74972785622915439</v>
      </c>
      <c r="W960" s="5">
        <v>0</v>
      </c>
      <c r="X960" s="6">
        <v>0</v>
      </c>
      <c r="Y960" s="5">
        <v>0</v>
      </c>
      <c r="Z960" s="2"/>
    </row>
    <row r="961" spans="1:26" ht="30" outlineLevel="6">
      <c r="A961" s="26" t="s">
        <v>111</v>
      </c>
      <c r="B961" s="27" t="s">
        <v>857</v>
      </c>
      <c r="C961" s="28" t="s">
        <v>16</v>
      </c>
      <c r="D961" s="25">
        <v>2779514.29</v>
      </c>
      <c r="E961" s="25">
        <f t="shared" si="15"/>
        <v>313033.91000000015</v>
      </c>
      <c r="F961" s="25">
        <v>3092548.2</v>
      </c>
      <c r="G961" s="5">
        <v>0</v>
      </c>
      <c r="H961" s="5">
        <v>0</v>
      </c>
      <c r="I961" s="5">
        <v>0</v>
      </c>
      <c r="J961" s="5">
        <v>0</v>
      </c>
      <c r="K961" s="5">
        <v>0</v>
      </c>
      <c r="L961" s="5">
        <v>0</v>
      </c>
      <c r="M961" s="5">
        <v>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6">
        <v>0.74972785622915439</v>
      </c>
      <c r="W961" s="5">
        <v>0</v>
      </c>
      <c r="X961" s="6">
        <v>0</v>
      </c>
      <c r="Y961" s="5">
        <v>0</v>
      </c>
      <c r="Z961" s="2"/>
    </row>
    <row r="962" spans="1:26" ht="48.75" customHeight="1" outlineLevel="3">
      <c r="A962" s="26" t="s">
        <v>273</v>
      </c>
      <c r="B962" s="27" t="s">
        <v>858</v>
      </c>
      <c r="C962" s="28" t="s">
        <v>2</v>
      </c>
      <c r="D962" s="25">
        <f>D963</f>
        <v>1000000</v>
      </c>
      <c r="E962" s="25">
        <f t="shared" si="15"/>
        <v>0</v>
      </c>
      <c r="F962" s="25">
        <f>F963</f>
        <v>1000000</v>
      </c>
      <c r="G962" s="5">
        <v>0</v>
      </c>
      <c r="H962" s="5">
        <v>0</v>
      </c>
      <c r="I962" s="5">
        <v>0</v>
      </c>
      <c r="J962" s="5">
        <v>0</v>
      </c>
      <c r="K962" s="5">
        <v>0</v>
      </c>
      <c r="L962" s="5">
        <v>0</v>
      </c>
      <c r="M962" s="5">
        <v>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6">
        <v>0</v>
      </c>
      <c r="W962" s="5">
        <v>0</v>
      </c>
      <c r="X962" s="6">
        <v>0</v>
      </c>
      <c r="Y962" s="5">
        <v>0</v>
      </c>
      <c r="Z962" s="2"/>
    </row>
    <row r="963" spans="1:26" ht="48.75" customHeight="1" outlineLevel="4">
      <c r="A963" s="26" t="s">
        <v>274</v>
      </c>
      <c r="B963" s="27" t="s">
        <v>859</v>
      </c>
      <c r="C963" s="28" t="s">
        <v>2</v>
      </c>
      <c r="D963" s="25">
        <f>D964</f>
        <v>1000000</v>
      </c>
      <c r="E963" s="25">
        <f t="shared" si="15"/>
        <v>0</v>
      </c>
      <c r="F963" s="25">
        <f>F964</f>
        <v>1000000</v>
      </c>
      <c r="G963" s="5">
        <v>0</v>
      </c>
      <c r="H963" s="5">
        <v>0</v>
      </c>
      <c r="I963" s="5">
        <v>0</v>
      </c>
      <c r="J963" s="5">
        <v>0</v>
      </c>
      <c r="K963" s="5">
        <v>0</v>
      </c>
      <c r="L963" s="5">
        <v>0</v>
      </c>
      <c r="M963" s="5">
        <v>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6">
        <v>0</v>
      </c>
      <c r="W963" s="5">
        <v>0</v>
      </c>
      <c r="X963" s="6">
        <v>0</v>
      </c>
      <c r="Y963" s="5">
        <v>0</v>
      </c>
      <c r="Z963" s="2"/>
    </row>
    <row r="964" spans="1:26" outlineLevel="5">
      <c r="A964" s="26" t="s">
        <v>62</v>
      </c>
      <c r="B964" s="27" t="s">
        <v>859</v>
      </c>
      <c r="C964" s="28" t="s">
        <v>6</v>
      </c>
      <c r="D964" s="25">
        <f>D965</f>
        <v>1000000</v>
      </c>
      <c r="E964" s="25">
        <f t="shared" si="15"/>
        <v>0</v>
      </c>
      <c r="F964" s="25">
        <f>F965</f>
        <v>1000000</v>
      </c>
      <c r="G964" s="5">
        <v>0</v>
      </c>
      <c r="H964" s="5">
        <v>0</v>
      </c>
      <c r="I964" s="5">
        <v>0</v>
      </c>
      <c r="J964" s="5">
        <v>0</v>
      </c>
      <c r="K964" s="5">
        <v>0</v>
      </c>
      <c r="L964" s="5">
        <v>0</v>
      </c>
      <c r="M964" s="5">
        <v>0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6">
        <v>0</v>
      </c>
      <c r="W964" s="5">
        <v>0</v>
      </c>
      <c r="X964" s="6">
        <v>0</v>
      </c>
      <c r="Y964" s="5">
        <v>0</v>
      </c>
      <c r="Z964" s="2"/>
    </row>
    <row r="965" spans="1:26" outlineLevel="6">
      <c r="A965" s="26" t="s">
        <v>63</v>
      </c>
      <c r="B965" s="27" t="s">
        <v>859</v>
      </c>
      <c r="C965" s="28" t="s">
        <v>7</v>
      </c>
      <c r="D965" s="25">
        <v>1000000</v>
      </c>
      <c r="E965" s="25">
        <f t="shared" si="15"/>
        <v>0</v>
      </c>
      <c r="F965" s="25">
        <v>1000000</v>
      </c>
      <c r="G965" s="5">
        <v>0</v>
      </c>
      <c r="H965" s="5">
        <v>0</v>
      </c>
      <c r="I965" s="5">
        <v>0</v>
      </c>
      <c r="J965" s="5">
        <v>0</v>
      </c>
      <c r="K965" s="5">
        <v>0</v>
      </c>
      <c r="L965" s="5">
        <v>0</v>
      </c>
      <c r="M965" s="5">
        <v>0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6">
        <v>0</v>
      </c>
      <c r="W965" s="5">
        <v>0</v>
      </c>
      <c r="X965" s="6">
        <v>0</v>
      </c>
      <c r="Y965" s="5">
        <v>0</v>
      </c>
      <c r="Z965" s="2"/>
    </row>
    <row r="966" spans="1:26" ht="73.5" customHeight="1">
      <c r="A966" s="29" t="s">
        <v>275</v>
      </c>
      <c r="B966" s="30" t="s">
        <v>860</v>
      </c>
      <c r="C966" s="31" t="s">
        <v>2</v>
      </c>
      <c r="D966" s="32">
        <f>D967</f>
        <v>1132495</v>
      </c>
      <c r="E966" s="32">
        <f t="shared" si="15"/>
        <v>0</v>
      </c>
      <c r="F966" s="32">
        <f>F967</f>
        <v>1132495</v>
      </c>
      <c r="G966" s="5">
        <v>0</v>
      </c>
      <c r="H966" s="5">
        <v>0</v>
      </c>
      <c r="I966" s="5">
        <v>0</v>
      </c>
      <c r="J966" s="5">
        <v>0</v>
      </c>
      <c r="K966" s="5">
        <v>0</v>
      </c>
      <c r="L966" s="5">
        <v>0</v>
      </c>
      <c r="M966" s="5">
        <v>0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6">
        <v>0</v>
      </c>
      <c r="W966" s="5">
        <v>0</v>
      </c>
      <c r="X966" s="6">
        <v>0</v>
      </c>
      <c r="Y966" s="5">
        <v>0</v>
      </c>
      <c r="Z966" s="2"/>
    </row>
    <row r="967" spans="1:26" ht="35.25" customHeight="1" outlineLevel="4">
      <c r="A967" s="26" t="s">
        <v>276</v>
      </c>
      <c r="B967" s="27" t="s">
        <v>861</v>
      </c>
      <c r="C967" s="28" t="s">
        <v>2</v>
      </c>
      <c r="D967" s="25">
        <f>D968</f>
        <v>1132495</v>
      </c>
      <c r="E967" s="25">
        <f t="shared" si="15"/>
        <v>0</v>
      </c>
      <c r="F967" s="25">
        <f>F968</f>
        <v>1132495</v>
      </c>
      <c r="G967" s="5">
        <v>0</v>
      </c>
      <c r="H967" s="5">
        <v>0</v>
      </c>
      <c r="I967" s="5">
        <v>0</v>
      </c>
      <c r="J967" s="5">
        <v>0</v>
      </c>
      <c r="K967" s="5">
        <v>0</v>
      </c>
      <c r="L967" s="5">
        <v>0</v>
      </c>
      <c r="M967" s="5">
        <v>0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6">
        <v>0</v>
      </c>
      <c r="W967" s="5">
        <v>0</v>
      </c>
      <c r="X967" s="6">
        <v>0</v>
      </c>
      <c r="Y967" s="5">
        <v>0</v>
      </c>
      <c r="Z967" s="2"/>
    </row>
    <row r="968" spans="1:26" ht="30.75" customHeight="1" outlineLevel="5">
      <c r="A968" s="26" t="s">
        <v>59</v>
      </c>
      <c r="B968" s="27" t="s">
        <v>861</v>
      </c>
      <c r="C968" s="28" t="s">
        <v>3</v>
      </c>
      <c r="D968" s="25">
        <f>D969</f>
        <v>1132495</v>
      </c>
      <c r="E968" s="25">
        <f t="shared" si="15"/>
        <v>0</v>
      </c>
      <c r="F968" s="25">
        <f>F969</f>
        <v>1132495</v>
      </c>
      <c r="G968" s="5">
        <v>0</v>
      </c>
      <c r="H968" s="5">
        <v>0</v>
      </c>
      <c r="I968" s="5">
        <v>0</v>
      </c>
      <c r="J968" s="5">
        <v>0</v>
      </c>
      <c r="K968" s="5">
        <v>0</v>
      </c>
      <c r="L968" s="5">
        <v>0</v>
      </c>
      <c r="M968" s="5">
        <v>0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6">
        <v>0</v>
      </c>
      <c r="W968" s="5">
        <v>0</v>
      </c>
      <c r="X968" s="6">
        <v>0</v>
      </c>
      <c r="Y968" s="5">
        <v>0</v>
      </c>
      <c r="Z968" s="2"/>
    </row>
    <row r="969" spans="1:26" ht="33" customHeight="1" outlineLevel="6">
      <c r="A969" s="26" t="s">
        <v>60</v>
      </c>
      <c r="B969" s="27" t="s">
        <v>861</v>
      </c>
      <c r="C969" s="28" t="s">
        <v>4</v>
      </c>
      <c r="D969" s="25">
        <v>1132495</v>
      </c>
      <c r="E969" s="25">
        <f t="shared" si="15"/>
        <v>0</v>
      </c>
      <c r="F969" s="25">
        <v>1132495</v>
      </c>
      <c r="G969" s="5">
        <v>0</v>
      </c>
      <c r="H969" s="5">
        <v>0</v>
      </c>
      <c r="I969" s="5">
        <v>0</v>
      </c>
      <c r="J969" s="5">
        <v>0</v>
      </c>
      <c r="K969" s="5">
        <v>0</v>
      </c>
      <c r="L969" s="5">
        <v>0</v>
      </c>
      <c r="M969" s="5"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6">
        <v>0</v>
      </c>
      <c r="W969" s="5">
        <v>0</v>
      </c>
      <c r="X969" s="6">
        <v>0</v>
      </c>
      <c r="Y969" s="5">
        <v>0</v>
      </c>
      <c r="Z969" s="2"/>
    </row>
    <row r="970" spans="1:26" ht="65.25" customHeight="1">
      <c r="A970" s="29" t="s">
        <v>277</v>
      </c>
      <c r="B970" s="30" t="s">
        <v>862</v>
      </c>
      <c r="C970" s="31" t="s">
        <v>2</v>
      </c>
      <c r="D970" s="32">
        <f>D971+D975+D979+D983+D987+D994+D998+D1002+D1006</f>
        <v>1679461</v>
      </c>
      <c r="E970" s="32">
        <f t="shared" si="15"/>
        <v>-387185</v>
      </c>
      <c r="F970" s="32">
        <f>F971+F979+F983+F987+F1006</f>
        <v>1292276</v>
      </c>
      <c r="G970" s="5">
        <v>0</v>
      </c>
      <c r="H970" s="5">
        <v>0</v>
      </c>
      <c r="I970" s="5">
        <v>0</v>
      </c>
      <c r="J970" s="5">
        <v>0</v>
      </c>
      <c r="K970" s="5">
        <v>0</v>
      </c>
      <c r="L970" s="5">
        <v>0</v>
      </c>
      <c r="M970" s="5"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6">
        <v>8.3064872383498897E-2</v>
      </c>
      <c r="W970" s="5">
        <v>0</v>
      </c>
      <c r="X970" s="6">
        <v>0</v>
      </c>
      <c r="Y970" s="5">
        <v>0</v>
      </c>
      <c r="Z970" s="2"/>
    </row>
    <row r="971" spans="1:26" ht="50.25" hidden="1" customHeight="1" outlineLevel="3">
      <c r="A971" s="26" t="s">
        <v>278</v>
      </c>
      <c r="B971" s="27" t="s">
        <v>863</v>
      </c>
      <c r="C971" s="28" t="s">
        <v>2</v>
      </c>
      <c r="D971" s="25">
        <f>D972</f>
        <v>200000</v>
      </c>
      <c r="E971" s="25">
        <f t="shared" si="15"/>
        <v>-200000</v>
      </c>
      <c r="F971" s="25">
        <f>F972</f>
        <v>0</v>
      </c>
      <c r="G971" s="5">
        <v>0</v>
      </c>
      <c r="H971" s="5">
        <v>0</v>
      </c>
      <c r="I971" s="5">
        <v>0</v>
      </c>
      <c r="J971" s="5">
        <v>0</v>
      </c>
      <c r="K971" s="5">
        <v>0</v>
      </c>
      <c r="L971" s="5">
        <v>0</v>
      </c>
      <c r="M971" s="5"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6">
        <v>0</v>
      </c>
      <c r="W971" s="5">
        <v>0</v>
      </c>
      <c r="X971" s="6">
        <v>0</v>
      </c>
      <c r="Y971" s="5">
        <v>0</v>
      </c>
      <c r="Z971" s="2"/>
    </row>
    <row r="972" spans="1:26" ht="45.75" hidden="1" customHeight="1" outlineLevel="4">
      <c r="A972" s="26" t="s">
        <v>279</v>
      </c>
      <c r="B972" s="27" t="s">
        <v>864</v>
      </c>
      <c r="C972" s="28" t="s">
        <v>2</v>
      </c>
      <c r="D972" s="25">
        <f>D973</f>
        <v>200000</v>
      </c>
      <c r="E972" s="25">
        <f t="shared" si="15"/>
        <v>-200000</v>
      </c>
      <c r="F972" s="25">
        <f>F973</f>
        <v>0</v>
      </c>
      <c r="G972" s="5">
        <v>0</v>
      </c>
      <c r="H972" s="5">
        <v>0</v>
      </c>
      <c r="I972" s="5">
        <v>0</v>
      </c>
      <c r="J972" s="5">
        <v>0</v>
      </c>
      <c r="K972" s="5">
        <v>0</v>
      </c>
      <c r="L972" s="5">
        <v>0</v>
      </c>
      <c r="M972" s="5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6">
        <v>0</v>
      </c>
      <c r="W972" s="5">
        <v>0</v>
      </c>
      <c r="X972" s="6">
        <v>0</v>
      </c>
      <c r="Y972" s="5">
        <v>0</v>
      </c>
      <c r="Z972" s="2"/>
    </row>
    <row r="973" spans="1:26" ht="37.5" hidden="1" customHeight="1" outlineLevel="5">
      <c r="A973" s="26" t="s">
        <v>59</v>
      </c>
      <c r="B973" s="27" t="s">
        <v>864</v>
      </c>
      <c r="C973" s="28" t="s">
        <v>3</v>
      </c>
      <c r="D973" s="25">
        <f>D974</f>
        <v>200000</v>
      </c>
      <c r="E973" s="25">
        <f t="shared" si="15"/>
        <v>-200000</v>
      </c>
      <c r="F973" s="25">
        <f>F974</f>
        <v>0</v>
      </c>
      <c r="G973" s="5">
        <v>0</v>
      </c>
      <c r="H973" s="5">
        <v>0</v>
      </c>
      <c r="I973" s="5">
        <v>0</v>
      </c>
      <c r="J973" s="5">
        <v>0</v>
      </c>
      <c r="K973" s="5">
        <v>0</v>
      </c>
      <c r="L973" s="5">
        <v>0</v>
      </c>
      <c r="M973" s="5">
        <v>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6">
        <v>0</v>
      </c>
      <c r="W973" s="5">
        <v>0</v>
      </c>
      <c r="X973" s="6">
        <v>0</v>
      </c>
      <c r="Y973" s="5">
        <v>0</v>
      </c>
      <c r="Z973" s="2"/>
    </row>
    <row r="974" spans="1:26" ht="30" hidden="1" outlineLevel="6">
      <c r="A974" s="26" t="s">
        <v>60</v>
      </c>
      <c r="B974" s="27" t="s">
        <v>864</v>
      </c>
      <c r="C974" s="28" t="s">
        <v>4</v>
      </c>
      <c r="D974" s="25">
        <v>200000</v>
      </c>
      <c r="E974" s="25">
        <f t="shared" si="15"/>
        <v>-200000</v>
      </c>
      <c r="F974" s="25">
        <v>0</v>
      </c>
      <c r="G974" s="5">
        <v>0</v>
      </c>
      <c r="H974" s="5">
        <v>0</v>
      </c>
      <c r="I974" s="5">
        <v>0</v>
      </c>
      <c r="J974" s="5">
        <v>0</v>
      </c>
      <c r="K974" s="5">
        <v>0</v>
      </c>
      <c r="L974" s="5">
        <v>0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6">
        <v>0</v>
      </c>
      <c r="W974" s="5">
        <v>0</v>
      </c>
      <c r="X974" s="6">
        <v>0</v>
      </c>
      <c r="Y974" s="5">
        <v>0</v>
      </c>
      <c r="Z974" s="2"/>
    </row>
    <row r="975" spans="1:26" ht="30" hidden="1" outlineLevel="3">
      <c r="A975" s="26" t="s">
        <v>280</v>
      </c>
      <c r="B975" s="27" t="s">
        <v>865</v>
      </c>
      <c r="C975" s="28" t="s">
        <v>2</v>
      </c>
      <c r="D975" s="25">
        <f>D976</f>
        <v>0</v>
      </c>
      <c r="E975" s="25">
        <f t="shared" si="15"/>
        <v>0</v>
      </c>
      <c r="F975" s="25">
        <f>F976</f>
        <v>0</v>
      </c>
      <c r="G975" s="5">
        <v>0</v>
      </c>
      <c r="H975" s="5">
        <v>0</v>
      </c>
      <c r="I975" s="5">
        <v>0</v>
      </c>
      <c r="J975" s="5">
        <v>0</v>
      </c>
      <c r="K975" s="5">
        <v>0</v>
      </c>
      <c r="L975" s="5">
        <v>0</v>
      </c>
      <c r="M975" s="5">
        <v>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6">
        <v>0</v>
      </c>
      <c r="W975" s="5">
        <v>0</v>
      </c>
      <c r="X975" s="6">
        <v>0</v>
      </c>
      <c r="Y975" s="5">
        <v>0</v>
      </c>
      <c r="Z975" s="2"/>
    </row>
    <row r="976" spans="1:26" hidden="1" outlineLevel="4">
      <c r="A976" s="26" t="s">
        <v>281</v>
      </c>
      <c r="B976" s="27" t="s">
        <v>866</v>
      </c>
      <c r="C976" s="28" t="s">
        <v>2</v>
      </c>
      <c r="D976" s="25">
        <f>D977</f>
        <v>0</v>
      </c>
      <c r="E976" s="25">
        <f t="shared" si="15"/>
        <v>0</v>
      </c>
      <c r="F976" s="25">
        <f>F977</f>
        <v>0</v>
      </c>
      <c r="G976" s="5">
        <v>0</v>
      </c>
      <c r="H976" s="5">
        <v>0</v>
      </c>
      <c r="I976" s="5">
        <v>0</v>
      </c>
      <c r="J976" s="5">
        <v>0</v>
      </c>
      <c r="K976" s="5">
        <v>0</v>
      </c>
      <c r="L976" s="5">
        <v>0</v>
      </c>
      <c r="M976" s="5">
        <v>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6">
        <v>0</v>
      </c>
      <c r="W976" s="5">
        <v>0</v>
      </c>
      <c r="X976" s="6">
        <v>0</v>
      </c>
      <c r="Y976" s="5">
        <v>0</v>
      </c>
      <c r="Z976" s="2"/>
    </row>
    <row r="977" spans="1:26" ht="30" hidden="1" outlineLevel="5">
      <c r="A977" s="26" t="s">
        <v>59</v>
      </c>
      <c r="B977" s="27" t="s">
        <v>866</v>
      </c>
      <c r="C977" s="28" t="s">
        <v>3</v>
      </c>
      <c r="D977" s="25">
        <f>D978</f>
        <v>0</v>
      </c>
      <c r="E977" s="25">
        <f t="shared" si="15"/>
        <v>0</v>
      </c>
      <c r="F977" s="25">
        <f>F978</f>
        <v>0</v>
      </c>
      <c r="G977" s="5">
        <v>0</v>
      </c>
      <c r="H977" s="5">
        <v>0</v>
      </c>
      <c r="I977" s="5">
        <v>0</v>
      </c>
      <c r="J977" s="5">
        <v>0</v>
      </c>
      <c r="K977" s="5">
        <v>0</v>
      </c>
      <c r="L977" s="5">
        <v>0</v>
      </c>
      <c r="M977" s="5"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6">
        <v>0</v>
      </c>
      <c r="W977" s="5">
        <v>0</v>
      </c>
      <c r="X977" s="6">
        <v>0</v>
      </c>
      <c r="Y977" s="5">
        <v>0</v>
      </c>
      <c r="Z977" s="2"/>
    </row>
    <row r="978" spans="1:26" ht="30" hidden="1" outlineLevel="6">
      <c r="A978" s="26" t="s">
        <v>60</v>
      </c>
      <c r="B978" s="27" t="s">
        <v>866</v>
      </c>
      <c r="C978" s="28" t="s">
        <v>4</v>
      </c>
      <c r="D978" s="25">
        <v>0</v>
      </c>
      <c r="E978" s="25">
        <f t="shared" si="15"/>
        <v>0</v>
      </c>
      <c r="F978" s="25">
        <v>0</v>
      </c>
      <c r="G978" s="5">
        <v>0</v>
      </c>
      <c r="H978" s="5">
        <v>0</v>
      </c>
      <c r="I978" s="5">
        <v>0</v>
      </c>
      <c r="J978" s="5">
        <v>0</v>
      </c>
      <c r="K978" s="5">
        <v>0</v>
      </c>
      <c r="L978" s="5">
        <v>0</v>
      </c>
      <c r="M978" s="5"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6">
        <v>0</v>
      </c>
      <c r="W978" s="5">
        <v>0</v>
      </c>
      <c r="X978" s="6">
        <v>0</v>
      </c>
      <c r="Y978" s="5">
        <v>0</v>
      </c>
      <c r="Z978" s="2"/>
    </row>
    <row r="979" spans="1:26" ht="51" customHeight="1" outlineLevel="3" collapsed="1">
      <c r="A979" s="26" t="s">
        <v>282</v>
      </c>
      <c r="B979" s="27" t="s">
        <v>867</v>
      </c>
      <c r="C979" s="28" t="s">
        <v>2</v>
      </c>
      <c r="D979" s="25">
        <f>D980</f>
        <v>184000</v>
      </c>
      <c r="E979" s="25">
        <f t="shared" si="15"/>
        <v>200000</v>
      </c>
      <c r="F979" s="25">
        <f>F980</f>
        <v>384000</v>
      </c>
      <c r="G979" s="5">
        <v>0</v>
      </c>
      <c r="H979" s="5">
        <v>0</v>
      </c>
      <c r="I979" s="5">
        <v>0</v>
      </c>
      <c r="J979" s="5">
        <v>0</v>
      </c>
      <c r="K979" s="5">
        <v>0</v>
      </c>
      <c r="L979" s="5">
        <v>0</v>
      </c>
      <c r="M979" s="5"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6">
        <v>0</v>
      </c>
      <c r="W979" s="5">
        <v>0</v>
      </c>
      <c r="X979" s="6">
        <v>0</v>
      </c>
      <c r="Y979" s="5">
        <v>0</v>
      </c>
      <c r="Z979" s="2"/>
    </row>
    <row r="980" spans="1:26" ht="50.25" customHeight="1" outlineLevel="4">
      <c r="A980" s="26" t="s">
        <v>283</v>
      </c>
      <c r="B980" s="27" t="s">
        <v>868</v>
      </c>
      <c r="C980" s="28" t="s">
        <v>2</v>
      </c>
      <c r="D980" s="25">
        <f>D981</f>
        <v>184000</v>
      </c>
      <c r="E980" s="25">
        <f t="shared" si="15"/>
        <v>200000</v>
      </c>
      <c r="F980" s="25">
        <f>F981</f>
        <v>384000</v>
      </c>
      <c r="G980" s="5">
        <v>0</v>
      </c>
      <c r="H980" s="5">
        <v>0</v>
      </c>
      <c r="I980" s="5">
        <v>0</v>
      </c>
      <c r="J980" s="5">
        <v>0</v>
      </c>
      <c r="K980" s="5">
        <v>0</v>
      </c>
      <c r="L980" s="5">
        <v>0</v>
      </c>
      <c r="M980" s="5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6">
        <v>0</v>
      </c>
      <c r="W980" s="5">
        <v>0</v>
      </c>
      <c r="X980" s="6">
        <v>0</v>
      </c>
      <c r="Y980" s="5">
        <v>0</v>
      </c>
      <c r="Z980" s="2"/>
    </row>
    <row r="981" spans="1:26" ht="33.75" customHeight="1" outlineLevel="5">
      <c r="A981" s="26" t="s">
        <v>59</v>
      </c>
      <c r="B981" s="27" t="s">
        <v>868</v>
      </c>
      <c r="C981" s="28" t="s">
        <v>3</v>
      </c>
      <c r="D981" s="25">
        <f>D982</f>
        <v>184000</v>
      </c>
      <c r="E981" s="25">
        <f t="shared" si="15"/>
        <v>200000</v>
      </c>
      <c r="F981" s="25">
        <f>F982</f>
        <v>384000</v>
      </c>
      <c r="G981" s="5">
        <v>0</v>
      </c>
      <c r="H981" s="5">
        <v>0</v>
      </c>
      <c r="I981" s="5">
        <v>0</v>
      </c>
      <c r="J981" s="5">
        <v>0</v>
      </c>
      <c r="K981" s="5">
        <v>0</v>
      </c>
      <c r="L981" s="5">
        <v>0</v>
      </c>
      <c r="M981" s="5">
        <v>0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6">
        <v>0</v>
      </c>
      <c r="W981" s="5">
        <v>0</v>
      </c>
      <c r="X981" s="6">
        <v>0</v>
      </c>
      <c r="Y981" s="5">
        <v>0</v>
      </c>
      <c r="Z981" s="2"/>
    </row>
    <row r="982" spans="1:26" ht="30" outlineLevel="6">
      <c r="A982" s="26" t="s">
        <v>60</v>
      </c>
      <c r="B982" s="27" t="s">
        <v>868</v>
      </c>
      <c r="C982" s="28" t="s">
        <v>4</v>
      </c>
      <c r="D982" s="25">
        <v>184000</v>
      </c>
      <c r="E982" s="25">
        <f t="shared" si="15"/>
        <v>200000</v>
      </c>
      <c r="F982" s="25">
        <v>384000</v>
      </c>
      <c r="G982" s="5">
        <v>0</v>
      </c>
      <c r="H982" s="5">
        <v>0</v>
      </c>
      <c r="I982" s="5">
        <v>0</v>
      </c>
      <c r="J982" s="5">
        <v>0</v>
      </c>
      <c r="K982" s="5">
        <v>0</v>
      </c>
      <c r="L982" s="5">
        <v>0</v>
      </c>
      <c r="M982" s="5"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6">
        <v>0</v>
      </c>
      <c r="W982" s="5">
        <v>0</v>
      </c>
      <c r="X982" s="6">
        <v>0</v>
      </c>
      <c r="Y982" s="5">
        <v>0</v>
      </c>
      <c r="Z982" s="2"/>
    </row>
    <row r="983" spans="1:26" outlineLevel="3">
      <c r="A983" s="26" t="s">
        <v>284</v>
      </c>
      <c r="B983" s="27" t="s">
        <v>869</v>
      </c>
      <c r="C983" s="28" t="s">
        <v>2</v>
      </c>
      <c r="D983" s="25">
        <f>D984</f>
        <v>0</v>
      </c>
      <c r="E983" s="25">
        <f t="shared" si="15"/>
        <v>22500</v>
      </c>
      <c r="F983" s="25">
        <f>F984</f>
        <v>22500</v>
      </c>
      <c r="G983" s="5">
        <v>0</v>
      </c>
      <c r="H983" s="5">
        <v>0</v>
      </c>
      <c r="I983" s="5">
        <v>0</v>
      </c>
      <c r="J983" s="5">
        <v>0</v>
      </c>
      <c r="K983" s="5">
        <v>0</v>
      </c>
      <c r="L983" s="5">
        <v>0</v>
      </c>
      <c r="M983" s="5"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6">
        <v>0</v>
      </c>
      <c r="W983" s="5">
        <v>0</v>
      </c>
      <c r="X983" s="6">
        <v>0</v>
      </c>
      <c r="Y983" s="5">
        <v>0</v>
      </c>
      <c r="Z983" s="2"/>
    </row>
    <row r="984" spans="1:26" outlineLevel="4">
      <c r="A984" s="26" t="s">
        <v>285</v>
      </c>
      <c r="B984" s="27" t="s">
        <v>870</v>
      </c>
      <c r="C984" s="28" t="s">
        <v>2</v>
      </c>
      <c r="D984" s="25">
        <f>D985</f>
        <v>0</v>
      </c>
      <c r="E984" s="25">
        <f t="shared" si="15"/>
        <v>22500</v>
      </c>
      <c r="F984" s="25">
        <f>F985</f>
        <v>22500</v>
      </c>
      <c r="G984" s="5">
        <v>0</v>
      </c>
      <c r="H984" s="5">
        <v>0</v>
      </c>
      <c r="I984" s="5">
        <v>0</v>
      </c>
      <c r="J984" s="5">
        <v>0</v>
      </c>
      <c r="K984" s="5">
        <v>0</v>
      </c>
      <c r="L984" s="5">
        <v>0</v>
      </c>
      <c r="M984" s="5">
        <v>0</v>
      </c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6">
        <v>0</v>
      </c>
      <c r="W984" s="5">
        <v>0</v>
      </c>
      <c r="X984" s="6">
        <v>0</v>
      </c>
      <c r="Y984" s="5">
        <v>0</v>
      </c>
      <c r="Z984" s="2"/>
    </row>
    <row r="985" spans="1:26" ht="30" outlineLevel="5">
      <c r="A985" s="26" t="s">
        <v>59</v>
      </c>
      <c r="B985" s="27" t="s">
        <v>870</v>
      </c>
      <c r="C985" s="28" t="s">
        <v>3</v>
      </c>
      <c r="D985" s="25">
        <f>D986</f>
        <v>0</v>
      </c>
      <c r="E985" s="25">
        <f t="shared" si="15"/>
        <v>22500</v>
      </c>
      <c r="F985" s="25">
        <f>F986</f>
        <v>22500</v>
      </c>
      <c r="G985" s="5">
        <v>0</v>
      </c>
      <c r="H985" s="5">
        <v>0</v>
      </c>
      <c r="I985" s="5">
        <v>0</v>
      </c>
      <c r="J985" s="5">
        <v>0</v>
      </c>
      <c r="K985" s="5">
        <v>0</v>
      </c>
      <c r="L985" s="5">
        <v>0</v>
      </c>
      <c r="M985" s="5">
        <v>0</v>
      </c>
      <c r="N985" s="5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6">
        <v>0</v>
      </c>
      <c r="W985" s="5">
        <v>0</v>
      </c>
      <c r="X985" s="6">
        <v>0</v>
      </c>
      <c r="Y985" s="5">
        <v>0</v>
      </c>
      <c r="Z985" s="2"/>
    </row>
    <row r="986" spans="1:26" ht="30" outlineLevel="6">
      <c r="A986" s="26" t="s">
        <v>60</v>
      </c>
      <c r="B986" s="27" t="s">
        <v>870</v>
      </c>
      <c r="C986" s="28" t="s">
        <v>4</v>
      </c>
      <c r="D986" s="25">
        <v>0</v>
      </c>
      <c r="E986" s="25">
        <f t="shared" si="15"/>
        <v>22500</v>
      </c>
      <c r="F986" s="25">
        <v>22500</v>
      </c>
      <c r="G986" s="5">
        <v>0</v>
      </c>
      <c r="H986" s="5">
        <v>0</v>
      </c>
      <c r="I986" s="5">
        <v>0</v>
      </c>
      <c r="J986" s="5">
        <v>0</v>
      </c>
      <c r="K986" s="5">
        <v>0</v>
      </c>
      <c r="L986" s="5">
        <v>0</v>
      </c>
      <c r="M986" s="5">
        <v>0</v>
      </c>
      <c r="N986" s="5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6">
        <v>0</v>
      </c>
      <c r="W986" s="5">
        <v>0</v>
      </c>
      <c r="X986" s="6">
        <v>0</v>
      </c>
      <c r="Y986" s="5">
        <v>0</v>
      </c>
      <c r="Z986" s="2"/>
    </row>
    <row r="987" spans="1:26" ht="64.5" customHeight="1" outlineLevel="3">
      <c r="A987" s="26" t="s">
        <v>286</v>
      </c>
      <c r="B987" s="27" t="s">
        <v>871</v>
      </c>
      <c r="C987" s="28" t="s">
        <v>2</v>
      </c>
      <c r="D987" s="25">
        <f>D988+D991</f>
        <v>1130500</v>
      </c>
      <c r="E987" s="25">
        <f t="shared" si="15"/>
        <v>-410741</v>
      </c>
      <c r="F987" s="25">
        <f>F988+F991</f>
        <v>719759</v>
      </c>
      <c r="G987" s="5">
        <v>0</v>
      </c>
      <c r="H987" s="5">
        <v>0</v>
      </c>
      <c r="I987" s="5">
        <v>0</v>
      </c>
      <c r="J987" s="5">
        <v>0</v>
      </c>
      <c r="K987" s="5">
        <v>0</v>
      </c>
      <c r="L987" s="5">
        <v>0</v>
      </c>
      <c r="M987" s="5">
        <v>0</v>
      </c>
      <c r="N987" s="5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6">
        <v>0</v>
      </c>
      <c r="W987" s="5">
        <v>0</v>
      </c>
      <c r="X987" s="6">
        <v>0</v>
      </c>
      <c r="Y987" s="5">
        <v>0</v>
      </c>
      <c r="Z987" s="2"/>
    </row>
    <row r="988" spans="1:26" ht="54.75" customHeight="1" outlineLevel="4">
      <c r="A988" s="26" t="s">
        <v>287</v>
      </c>
      <c r="B988" s="27" t="s">
        <v>872</v>
      </c>
      <c r="C988" s="28" t="s">
        <v>2</v>
      </c>
      <c r="D988" s="25">
        <f>D989</f>
        <v>535500</v>
      </c>
      <c r="E988" s="25">
        <f t="shared" si="15"/>
        <v>-410741</v>
      </c>
      <c r="F988" s="25">
        <f>F989</f>
        <v>124759</v>
      </c>
      <c r="G988" s="5">
        <v>0</v>
      </c>
      <c r="H988" s="5">
        <v>0</v>
      </c>
      <c r="I988" s="5">
        <v>0</v>
      </c>
      <c r="J988" s="5">
        <v>0</v>
      </c>
      <c r="K988" s="5">
        <v>0</v>
      </c>
      <c r="L988" s="5">
        <v>0</v>
      </c>
      <c r="M988" s="5"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6">
        <v>0</v>
      </c>
      <c r="W988" s="5">
        <v>0</v>
      </c>
      <c r="X988" s="6">
        <v>0</v>
      </c>
      <c r="Y988" s="5">
        <v>0</v>
      </c>
      <c r="Z988" s="2"/>
    </row>
    <row r="989" spans="1:26" ht="30" outlineLevel="5">
      <c r="A989" s="26" t="s">
        <v>59</v>
      </c>
      <c r="B989" s="27" t="s">
        <v>872</v>
      </c>
      <c r="C989" s="28" t="s">
        <v>3</v>
      </c>
      <c r="D989" s="25">
        <f>D990</f>
        <v>535500</v>
      </c>
      <c r="E989" s="25">
        <f t="shared" si="15"/>
        <v>-410741</v>
      </c>
      <c r="F989" s="25">
        <f>F990</f>
        <v>124759</v>
      </c>
      <c r="G989" s="5">
        <v>0</v>
      </c>
      <c r="H989" s="5">
        <v>0</v>
      </c>
      <c r="I989" s="5">
        <v>0</v>
      </c>
      <c r="J989" s="5">
        <v>0</v>
      </c>
      <c r="K989" s="5">
        <v>0</v>
      </c>
      <c r="L989" s="5">
        <v>0</v>
      </c>
      <c r="M989" s="5"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6">
        <v>0</v>
      </c>
      <c r="W989" s="5">
        <v>0</v>
      </c>
      <c r="X989" s="6">
        <v>0</v>
      </c>
      <c r="Y989" s="5">
        <v>0</v>
      </c>
      <c r="Z989" s="2"/>
    </row>
    <row r="990" spans="1:26" ht="30" outlineLevel="6">
      <c r="A990" s="26" t="s">
        <v>60</v>
      </c>
      <c r="B990" s="27" t="s">
        <v>872</v>
      </c>
      <c r="C990" s="28" t="s">
        <v>4</v>
      </c>
      <c r="D990" s="25">
        <v>535500</v>
      </c>
      <c r="E990" s="25">
        <f t="shared" si="15"/>
        <v>-410741</v>
      </c>
      <c r="F990" s="25">
        <v>124759</v>
      </c>
      <c r="G990" s="5">
        <v>0</v>
      </c>
      <c r="H990" s="5">
        <v>0</v>
      </c>
      <c r="I990" s="5">
        <v>0</v>
      </c>
      <c r="J990" s="5">
        <v>0</v>
      </c>
      <c r="K990" s="5">
        <v>0</v>
      </c>
      <c r="L990" s="5">
        <v>0</v>
      </c>
      <c r="M990" s="5"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6">
        <v>0</v>
      </c>
      <c r="W990" s="5">
        <v>0</v>
      </c>
      <c r="X990" s="6">
        <v>0</v>
      </c>
      <c r="Y990" s="5">
        <v>0</v>
      </c>
      <c r="Z990" s="2"/>
    </row>
    <row r="991" spans="1:26" ht="49.5" customHeight="1" outlineLevel="6">
      <c r="A991" s="33" t="s">
        <v>916</v>
      </c>
      <c r="B991" s="34" t="s">
        <v>917</v>
      </c>
      <c r="C991" s="35"/>
      <c r="D991" s="25">
        <f>D992</f>
        <v>595000</v>
      </c>
      <c r="E991" s="25">
        <f t="shared" si="15"/>
        <v>0</v>
      </c>
      <c r="F991" s="25">
        <f>F992</f>
        <v>595000</v>
      </c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6"/>
      <c r="W991" s="5"/>
      <c r="X991" s="6"/>
      <c r="Y991" s="5"/>
      <c r="Z991" s="2"/>
    </row>
    <row r="992" spans="1:26" ht="32.25" customHeight="1" outlineLevel="6">
      <c r="A992" s="36" t="s">
        <v>59</v>
      </c>
      <c r="B992" s="34" t="s">
        <v>917</v>
      </c>
      <c r="C992" s="35" t="s">
        <v>3</v>
      </c>
      <c r="D992" s="25">
        <f>D993</f>
        <v>595000</v>
      </c>
      <c r="E992" s="25">
        <f t="shared" si="15"/>
        <v>0</v>
      </c>
      <c r="F992" s="25">
        <f>F993</f>
        <v>595000</v>
      </c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6"/>
      <c r="W992" s="5"/>
      <c r="X992" s="6"/>
      <c r="Y992" s="5"/>
      <c r="Z992" s="2"/>
    </row>
    <row r="993" spans="1:26" ht="30" outlineLevel="6">
      <c r="A993" s="36" t="s">
        <v>60</v>
      </c>
      <c r="B993" s="34" t="s">
        <v>917</v>
      </c>
      <c r="C993" s="35" t="s">
        <v>4</v>
      </c>
      <c r="D993" s="25">
        <v>595000</v>
      </c>
      <c r="E993" s="25">
        <f t="shared" si="15"/>
        <v>0</v>
      </c>
      <c r="F993" s="25">
        <v>595000</v>
      </c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6"/>
      <c r="W993" s="5"/>
      <c r="X993" s="6"/>
      <c r="Y993" s="5"/>
      <c r="Z993" s="2"/>
    </row>
    <row r="994" spans="1:26" ht="30" hidden="1" outlineLevel="3">
      <c r="A994" s="26" t="s">
        <v>288</v>
      </c>
      <c r="B994" s="27" t="s">
        <v>873</v>
      </c>
      <c r="C994" s="28" t="s">
        <v>2</v>
      </c>
      <c r="D994" s="25">
        <f>D995</f>
        <v>0</v>
      </c>
      <c r="E994" s="25">
        <f t="shared" si="15"/>
        <v>0</v>
      </c>
      <c r="F994" s="25">
        <f>F995</f>
        <v>0</v>
      </c>
      <c r="G994" s="5">
        <v>0</v>
      </c>
      <c r="H994" s="5">
        <v>0</v>
      </c>
      <c r="I994" s="5">
        <v>0</v>
      </c>
      <c r="J994" s="5">
        <v>0</v>
      </c>
      <c r="K994" s="5">
        <v>0</v>
      </c>
      <c r="L994" s="5">
        <v>0</v>
      </c>
      <c r="M994" s="5"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6">
        <v>0</v>
      </c>
      <c r="W994" s="5">
        <v>0</v>
      </c>
      <c r="X994" s="6">
        <v>0</v>
      </c>
      <c r="Y994" s="5">
        <v>0</v>
      </c>
      <c r="Z994" s="2"/>
    </row>
    <row r="995" spans="1:26" hidden="1" outlineLevel="4">
      <c r="A995" s="26" t="s">
        <v>289</v>
      </c>
      <c r="B995" s="27" t="s">
        <v>874</v>
      </c>
      <c r="C995" s="28" t="s">
        <v>2</v>
      </c>
      <c r="D995" s="25">
        <f>D996</f>
        <v>0</v>
      </c>
      <c r="E995" s="25">
        <f t="shared" si="15"/>
        <v>0</v>
      </c>
      <c r="F995" s="25">
        <f>F996</f>
        <v>0</v>
      </c>
      <c r="G995" s="5">
        <v>0</v>
      </c>
      <c r="H995" s="5">
        <v>0</v>
      </c>
      <c r="I995" s="5">
        <v>0</v>
      </c>
      <c r="J995" s="5">
        <v>0</v>
      </c>
      <c r="K995" s="5">
        <v>0</v>
      </c>
      <c r="L995" s="5">
        <v>0</v>
      </c>
      <c r="M995" s="5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6">
        <v>0</v>
      </c>
      <c r="W995" s="5">
        <v>0</v>
      </c>
      <c r="X995" s="6">
        <v>0</v>
      </c>
      <c r="Y995" s="5">
        <v>0</v>
      </c>
      <c r="Z995" s="2"/>
    </row>
    <row r="996" spans="1:26" ht="30" hidden="1" outlineLevel="5">
      <c r="A996" s="26" t="s">
        <v>59</v>
      </c>
      <c r="B996" s="27" t="s">
        <v>874</v>
      </c>
      <c r="C996" s="28" t="s">
        <v>3</v>
      </c>
      <c r="D996" s="25">
        <f>D997</f>
        <v>0</v>
      </c>
      <c r="E996" s="25">
        <f t="shared" si="15"/>
        <v>0</v>
      </c>
      <c r="F996" s="25">
        <f>F997</f>
        <v>0</v>
      </c>
      <c r="G996" s="5">
        <v>0</v>
      </c>
      <c r="H996" s="5">
        <v>0</v>
      </c>
      <c r="I996" s="5">
        <v>0</v>
      </c>
      <c r="J996" s="5">
        <v>0</v>
      </c>
      <c r="K996" s="5">
        <v>0</v>
      </c>
      <c r="L996" s="5">
        <v>0</v>
      </c>
      <c r="M996" s="5">
        <v>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6">
        <v>0</v>
      </c>
      <c r="W996" s="5">
        <v>0</v>
      </c>
      <c r="X996" s="6">
        <v>0</v>
      </c>
      <c r="Y996" s="5">
        <v>0</v>
      </c>
      <c r="Z996" s="2"/>
    </row>
    <row r="997" spans="1:26" ht="30" hidden="1" outlineLevel="6">
      <c r="A997" s="26" t="s">
        <v>60</v>
      </c>
      <c r="B997" s="27" t="s">
        <v>874</v>
      </c>
      <c r="C997" s="28" t="s">
        <v>4</v>
      </c>
      <c r="D997" s="25">
        <v>0</v>
      </c>
      <c r="E997" s="25">
        <f t="shared" si="15"/>
        <v>0</v>
      </c>
      <c r="F997" s="25">
        <v>0</v>
      </c>
      <c r="G997" s="5">
        <v>0</v>
      </c>
      <c r="H997" s="5">
        <v>0</v>
      </c>
      <c r="I997" s="5">
        <v>0</v>
      </c>
      <c r="J997" s="5">
        <v>0</v>
      </c>
      <c r="K997" s="5">
        <v>0</v>
      </c>
      <c r="L997" s="5">
        <v>0</v>
      </c>
      <c r="M997" s="5">
        <v>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6">
        <v>0</v>
      </c>
      <c r="W997" s="5">
        <v>0</v>
      </c>
      <c r="X997" s="6">
        <v>0</v>
      </c>
      <c r="Y997" s="5">
        <v>0</v>
      </c>
      <c r="Z997" s="2"/>
    </row>
    <row r="998" spans="1:26" ht="60" hidden="1" outlineLevel="3">
      <c r="A998" s="26" t="s">
        <v>290</v>
      </c>
      <c r="B998" s="27" t="s">
        <v>875</v>
      </c>
      <c r="C998" s="28" t="s">
        <v>2</v>
      </c>
      <c r="D998" s="25">
        <f>D999</f>
        <v>0</v>
      </c>
      <c r="E998" s="25">
        <f t="shared" si="15"/>
        <v>0</v>
      </c>
      <c r="F998" s="25">
        <f>F999</f>
        <v>0</v>
      </c>
      <c r="G998" s="5">
        <v>0</v>
      </c>
      <c r="H998" s="5">
        <v>0</v>
      </c>
      <c r="I998" s="5">
        <v>0</v>
      </c>
      <c r="J998" s="5">
        <v>0</v>
      </c>
      <c r="K998" s="5">
        <v>0</v>
      </c>
      <c r="L998" s="5">
        <v>0</v>
      </c>
      <c r="M998" s="5">
        <v>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6">
        <v>0</v>
      </c>
      <c r="W998" s="5">
        <v>0</v>
      </c>
      <c r="X998" s="6">
        <v>0</v>
      </c>
      <c r="Y998" s="5">
        <v>0</v>
      </c>
      <c r="Z998" s="2"/>
    </row>
    <row r="999" spans="1:26" ht="65.25" hidden="1" customHeight="1" outlineLevel="4">
      <c r="A999" s="26" t="s">
        <v>291</v>
      </c>
      <c r="B999" s="27" t="s">
        <v>876</v>
      </c>
      <c r="C999" s="28" t="s">
        <v>2</v>
      </c>
      <c r="D999" s="25">
        <f>D1000</f>
        <v>0</v>
      </c>
      <c r="E999" s="25">
        <f t="shared" si="15"/>
        <v>0</v>
      </c>
      <c r="F999" s="25">
        <f>F1000</f>
        <v>0</v>
      </c>
      <c r="G999" s="5">
        <v>0</v>
      </c>
      <c r="H999" s="5">
        <v>0</v>
      </c>
      <c r="I999" s="5">
        <v>0</v>
      </c>
      <c r="J999" s="5">
        <v>0</v>
      </c>
      <c r="K999" s="5">
        <v>0</v>
      </c>
      <c r="L999" s="5">
        <v>0</v>
      </c>
      <c r="M999" s="5">
        <v>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6">
        <v>0</v>
      </c>
      <c r="W999" s="5">
        <v>0</v>
      </c>
      <c r="X999" s="6">
        <v>0</v>
      </c>
      <c r="Y999" s="5">
        <v>0</v>
      </c>
      <c r="Z999" s="2"/>
    </row>
    <row r="1000" spans="1:26" ht="30" hidden="1" outlineLevel="5">
      <c r="A1000" s="26" t="s">
        <v>59</v>
      </c>
      <c r="B1000" s="27" t="s">
        <v>876</v>
      </c>
      <c r="C1000" s="28" t="s">
        <v>3</v>
      </c>
      <c r="D1000" s="25">
        <f>D1001</f>
        <v>0</v>
      </c>
      <c r="E1000" s="25">
        <f t="shared" si="15"/>
        <v>0</v>
      </c>
      <c r="F1000" s="25">
        <f>F1001</f>
        <v>0</v>
      </c>
      <c r="G1000" s="5">
        <v>0</v>
      </c>
      <c r="H1000" s="5">
        <v>0</v>
      </c>
      <c r="I1000" s="5">
        <v>0</v>
      </c>
      <c r="J1000" s="5">
        <v>0</v>
      </c>
      <c r="K1000" s="5">
        <v>0</v>
      </c>
      <c r="L1000" s="5">
        <v>0</v>
      </c>
      <c r="M1000" s="5">
        <v>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6">
        <v>0</v>
      </c>
      <c r="W1000" s="5">
        <v>0</v>
      </c>
      <c r="X1000" s="6">
        <v>0</v>
      </c>
      <c r="Y1000" s="5">
        <v>0</v>
      </c>
      <c r="Z1000" s="2"/>
    </row>
    <row r="1001" spans="1:26" ht="30" hidden="1" outlineLevel="6">
      <c r="A1001" s="26" t="s">
        <v>60</v>
      </c>
      <c r="B1001" s="27" t="s">
        <v>876</v>
      </c>
      <c r="C1001" s="28" t="s">
        <v>4</v>
      </c>
      <c r="D1001" s="25">
        <v>0</v>
      </c>
      <c r="E1001" s="25">
        <f t="shared" si="15"/>
        <v>0</v>
      </c>
      <c r="F1001" s="25">
        <v>0</v>
      </c>
      <c r="G1001" s="5">
        <v>0</v>
      </c>
      <c r="H1001" s="5">
        <v>0</v>
      </c>
      <c r="I1001" s="5">
        <v>0</v>
      </c>
      <c r="J1001" s="5">
        <v>0</v>
      </c>
      <c r="K1001" s="5">
        <v>0</v>
      </c>
      <c r="L1001" s="5">
        <v>0</v>
      </c>
      <c r="M1001" s="5">
        <v>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6">
        <v>0</v>
      </c>
      <c r="W1001" s="5">
        <v>0</v>
      </c>
      <c r="X1001" s="6">
        <v>0</v>
      </c>
      <c r="Y1001" s="5">
        <v>0</v>
      </c>
      <c r="Z1001" s="2"/>
    </row>
    <row r="1002" spans="1:26" ht="92.25" hidden="1" customHeight="1" outlineLevel="3">
      <c r="A1002" s="26" t="s">
        <v>292</v>
      </c>
      <c r="B1002" s="27" t="s">
        <v>877</v>
      </c>
      <c r="C1002" s="28" t="s">
        <v>2</v>
      </c>
      <c r="D1002" s="25">
        <f>D1003</f>
        <v>0</v>
      </c>
      <c r="E1002" s="25">
        <f t="shared" si="15"/>
        <v>0</v>
      </c>
      <c r="F1002" s="25">
        <f>F1003</f>
        <v>0</v>
      </c>
      <c r="G1002" s="5">
        <v>0</v>
      </c>
      <c r="H1002" s="5">
        <v>0</v>
      </c>
      <c r="I1002" s="5">
        <v>0</v>
      </c>
      <c r="J1002" s="5">
        <v>0</v>
      </c>
      <c r="K1002" s="5">
        <v>0</v>
      </c>
      <c r="L1002" s="5">
        <v>0</v>
      </c>
      <c r="M1002" s="5">
        <v>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6">
        <v>0</v>
      </c>
      <c r="W1002" s="5">
        <v>0</v>
      </c>
      <c r="X1002" s="6">
        <v>0</v>
      </c>
      <c r="Y1002" s="5">
        <v>0</v>
      </c>
      <c r="Z1002" s="2"/>
    </row>
    <row r="1003" spans="1:26" ht="84.75" hidden="1" customHeight="1" outlineLevel="4">
      <c r="A1003" s="26" t="s">
        <v>293</v>
      </c>
      <c r="B1003" s="27" t="s">
        <v>878</v>
      </c>
      <c r="C1003" s="28" t="s">
        <v>2</v>
      </c>
      <c r="D1003" s="25">
        <f>D1004</f>
        <v>0</v>
      </c>
      <c r="E1003" s="25">
        <f t="shared" si="15"/>
        <v>0</v>
      </c>
      <c r="F1003" s="25">
        <f>F1004</f>
        <v>0</v>
      </c>
      <c r="G1003" s="5">
        <v>0</v>
      </c>
      <c r="H1003" s="5">
        <v>0</v>
      </c>
      <c r="I1003" s="5">
        <v>0</v>
      </c>
      <c r="J1003" s="5">
        <v>0</v>
      </c>
      <c r="K1003" s="5">
        <v>0</v>
      </c>
      <c r="L1003" s="5">
        <v>0</v>
      </c>
      <c r="M1003" s="5">
        <v>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6">
        <v>0</v>
      </c>
      <c r="W1003" s="5">
        <v>0</v>
      </c>
      <c r="X1003" s="6">
        <v>0</v>
      </c>
      <c r="Y1003" s="5">
        <v>0</v>
      </c>
      <c r="Z1003" s="2"/>
    </row>
    <row r="1004" spans="1:26" ht="34.5" hidden="1" customHeight="1" outlineLevel="5">
      <c r="A1004" s="26" t="s">
        <v>59</v>
      </c>
      <c r="B1004" s="27" t="s">
        <v>878</v>
      </c>
      <c r="C1004" s="28" t="s">
        <v>3</v>
      </c>
      <c r="D1004" s="25">
        <f>D1005</f>
        <v>0</v>
      </c>
      <c r="E1004" s="25">
        <f t="shared" si="15"/>
        <v>0</v>
      </c>
      <c r="F1004" s="25">
        <f>F1005</f>
        <v>0</v>
      </c>
      <c r="G1004" s="5">
        <v>0</v>
      </c>
      <c r="H1004" s="5">
        <v>0</v>
      </c>
      <c r="I1004" s="5">
        <v>0</v>
      </c>
      <c r="J1004" s="5">
        <v>0</v>
      </c>
      <c r="K1004" s="5">
        <v>0</v>
      </c>
      <c r="L1004" s="5">
        <v>0</v>
      </c>
      <c r="M1004" s="5"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6">
        <v>0</v>
      </c>
      <c r="W1004" s="5">
        <v>0</v>
      </c>
      <c r="X1004" s="6">
        <v>0</v>
      </c>
      <c r="Y1004" s="5">
        <v>0</v>
      </c>
      <c r="Z1004" s="2"/>
    </row>
    <row r="1005" spans="1:26" ht="30" hidden="1" outlineLevel="6">
      <c r="A1005" s="26" t="s">
        <v>90</v>
      </c>
      <c r="B1005" s="27" t="s">
        <v>878</v>
      </c>
      <c r="C1005" s="28" t="s">
        <v>4</v>
      </c>
      <c r="D1005" s="25">
        <v>0</v>
      </c>
      <c r="E1005" s="25">
        <f t="shared" si="15"/>
        <v>0</v>
      </c>
      <c r="F1005" s="25">
        <v>0</v>
      </c>
      <c r="G1005" s="5">
        <v>0</v>
      </c>
      <c r="H1005" s="5">
        <v>0</v>
      </c>
      <c r="I1005" s="5">
        <v>0</v>
      </c>
      <c r="J1005" s="5">
        <v>0</v>
      </c>
      <c r="K1005" s="5">
        <v>0</v>
      </c>
      <c r="L1005" s="5">
        <v>0</v>
      </c>
      <c r="M1005" s="5"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6">
        <v>0</v>
      </c>
      <c r="W1005" s="5">
        <v>0</v>
      </c>
      <c r="X1005" s="6">
        <v>0</v>
      </c>
      <c r="Y1005" s="5">
        <v>0</v>
      </c>
      <c r="Z1005" s="2"/>
    </row>
    <row r="1006" spans="1:26" ht="45" outlineLevel="3" collapsed="1">
      <c r="A1006" s="26" t="s">
        <v>294</v>
      </c>
      <c r="B1006" s="27" t="s">
        <v>879</v>
      </c>
      <c r="C1006" s="28" t="s">
        <v>2</v>
      </c>
      <c r="D1006" s="25">
        <f>D1007</f>
        <v>164961</v>
      </c>
      <c r="E1006" s="25">
        <f t="shared" si="15"/>
        <v>1056</v>
      </c>
      <c r="F1006" s="25">
        <f>F1007</f>
        <v>166017</v>
      </c>
      <c r="G1006" s="5">
        <v>0</v>
      </c>
      <c r="H1006" s="5">
        <v>0</v>
      </c>
      <c r="I1006" s="5">
        <v>0</v>
      </c>
      <c r="J1006" s="5">
        <v>0</v>
      </c>
      <c r="K1006" s="5">
        <v>0</v>
      </c>
      <c r="L1006" s="5">
        <v>0</v>
      </c>
      <c r="M1006" s="5"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6">
        <v>0.49018198185807793</v>
      </c>
      <c r="W1006" s="5">
        <v>0</v>
      </c>
      <c r="X1006" s="6">
        <v>0</v>
      </c>
      <c r="Y1006" s="5">
        <v>0</v>
      </c>
      <c r="Z1006" s="2"/>
    </row>
    <row r="1007" spans="1:26" ht="30" outlineLevel="4">
      <c r="A1007" s="26" t="s">
        <v>295</v>
      </c>
      <c r="B1007" s="27" t="s">
        <v>880</v>
      </c>
      <c r="C1007" s="28" t="s">
        <v>2</v>
      </c>
      <c r="D1007" s="25">
        <f>D1008</f>
        <v>164961</v>
      </c>
      <c r="E1007" s="25">
        <f t="shared" si="15"/>
        <v>1056</v>
      </c>
      <c r="F1007" s="25">
        <f>F1008</f>
        <v>166017</v>
      </c>
      <c r="G1007" s="5">
        <v>0</v>
      </c>
      <c r="H1007" s="5">
        <v>0</v>
      </c>
      <c r="I1007" s="5">
        <v>0</v>
      </c>
      <c r="J1007" s="5">
        <v>0</v>
      </c>
      <c r="K1007" s="5">
        <v>0</v>
      </c>
      <c r="L1007" s="5">
        <v>0</v>
      </c>
      <c r="M1007" s="5">
        <v>0</v>
      </c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6">
        <v>0.49018198185807793</v>
      </c>
      <c r="W1007" s="5">
        <v>0</v>
      </c>
      <c r="X1007" s="6">
        <v>0</v>
      </c>
      <c r="Y1007" s="5">
        <v>0</v>
      </c>
      <c r="Z1007" s="2"/>
    </row>
    <row r="1008" spans="1:26" ht="30" outlineLevel="5">
      <c r="A1008" s="26" t="s">
        <v>58</v>
      </c>
      <c r="B1008" s="27" t="s">
        <v>880</v>
      </c>
      <c r="C1008" s="28" t="s">
        <v>3</v>
      </c>
      <c r="D1008" s="25">
        <f>D1009</f>
        <v>164961</v>
      </c>
      <c r="E1008" s="25">
        <f t="shared" si="15"/>
        <v>1056</v>
      </c>
      <c r="F1008" s="25">
        <f>F1009</f>
        <v>166017</v>
      </c>
      <c r="G1008" s="5">
        <v>0</v>
      </c>
      <c r="H1008" s="5">
        <v>0</v>
      </c>
      <c r="I1008" s="5">
        <v>0</v>
      </c>
      <c r="J1008" s="5">
        <v>0</v>
      </c>
      <c r="K1008" s="5">
        <v>0</v>
      </c>
      <c r="L1008" s="5">
        <v>0</v>
      </c>
      <c r="M1008" s="5">
        <v>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6">
        <v>0.49018198185807793</v>
      </c>
      <c r="W1008" s="5">
        <v>0</v>
      </c>
      <c r="X1008" s="6">
        <v>0</v>
      </c>
      <c r="Y1008" s="5">
        <v>0</v>
      </c>
      <c r="Z1008" s="2"/>
    </row>
    <row r="1009" spans="1:26" ht="30" outlineLevel="6">
      <c r="A1009" s="26" t="s">
        <v>60</v>
      </c>
      <c r="B1009" s="27" t="s">
        <v>880</v>
      </c>
      <c r="C1009" s="28" t="s">
        <v>4</v>
      </c>
      <c r="D1009" s="25">
        <v>164961</v>
      </c>
      <c r="E1009" s="25">
        <f t="shared" si="15"/>
        <v>1056</v>
      </c>
      <c r="F1009" s="25">
        <v>166017</v>
      </c>
      <c r="G1009" s="5">
        <v>0</v>
      </c>
      <c r="H1009" s="5">
        <v>0</v>
      </c>
      <c r="I1009" s="5">
        <v>0</v>
      </c>
      <c r="J1009" s="5">
        <v>0</v>
      </c>
      <c r="K1009" s="5">
        <v>0</v>
      </c>
      <c r="L1009" s="5">
        <v>0</v>
      </c>
      <c r="M1009" s="5">
        <v>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6">
        <v>0.49018198185807793</v>
      </c>
      <c r="W1009" s="5">
        <v>0</v>
      </c>
      <c r="X1009" s="6">
        <v>0</v>
      </c>
      <c r="Y1009" s="5">
        <v>0</v>
      </c>
      <c r="Z1009" s="2"/>
    </row>
    <row r="1010" spans="1:26">
      <c r="A1010" s="29" t="s">
        <v>131</v>
      </c>
      <c r="B1010" s="30" t="s">
        <v>881</v>
      </c>
      <c r="C1010" s="31" t="s">
        <v>2</v>
      </c>
      <c r="D1010" s="32">
        <f>D1011</f>
        <v>28500</v>
      </c>
      <c r="E1010" s="32">
        <f t="shared" si="15"/>
        <v>0</v>
      </c>
      <c r="F1010" s="32">
        <f>F1011</f>
        <v>28500</v>
      </c>
      <c r="G1010" s="5">
        <v>0</v>
      </c>
      <c r="H1010" s="5">
        <v>0</v>
      </c>
      <c r="I1010" s="5">
        <v>0</v>
      </c>
      <c r="J1010" s="5">
        <v>0</v>
      </c>
      <c r="K1010" s="5">
        <v>0</v>
      </c>
      <c r="L1010" s="5">
        <v>0</v>
      </c>
      <c r="M1010" s="5">
        <v>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6">
        <v>1</v>
      </c>
      <c r="W1010" s="5">
        <v>0</v>
      </c>
      <c r="X1010" s="6">
        <v>0</v>
      </c>
      <c r="Y1010" s="5">
        <v>0</v>
      </c>
      <c r="Z1010" s="2"/>
    </row>
    <row r="1011" spans="1:26" ht="30" outlineLevel="4">
      <c r="A1011" s="26" t="s">
        <v>133</v>
      </c>
      <c r="B1011" s="27" t="s">
        <v>882</v>
      </c>
      <c r="C1011" s="28" t="s">
        <v>2</v>
      </c>
      <c r="D1011" s="25">
        <f>D1012</f>
        <v>28500</v>
      </c>
      <c r="E1011" s="25">
        <f t="shared" si="15"/>
        <v>0</v>
      </c>
      <c r="F1011" s="25">
        <f>F1012</f>
        <v>28500</v>
      </c>
      <c r="G1011" s="5">
        <v>0</v>
      </c>
      <c r="H1011" s="5">
        <v>0</v>
      </c>
      <c r="I1011" s="5">
        <v>0</v>
      </c>
      <c r="J1011" s="5">
        <v>0</v>
      </c>
      <c r="K1011" s="5">
        <v>0</v>
      </c>
      <c r="L1011" s="5">
        <v>0</v>
      </c>
      <c r="M1011" s="5">
        <v>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6">
        <v>1</v>
      </c>
      <c r="W1011" s="5">
        <v>0</v>
      </c>
      <c r="X1011" s="6">
        <v>0</v>
      </c>
      <c r="Y1011" s="5">
        <v>0</v>
      </c>
      <c r="Z1011" s="2"/>
    </row>
    <row r="1012" spans="1:26" outlineLevel="5">
      <c r="A1012" s="26" t="s">
        <v>134</v>
      </c>
      <c r="B1012" s="27" t="s">
        <v>882</v>
      </c>
      <c r="C1012" s="28" t="s">
        <v>12</v>
      </c>
      <c r="D1012" s="25">
        <f>D1013</f>
        <v>28500</v>
      </c>
      <c r="E1012" s="25">
        <f t="shared" si="15"/>
        <v>0</v>
      </c>
      <c r="F1012" s="25">
        <f>F1013</f>
        <v>28500</v>
      </c>
      <c r="G1012" s="5">
        <v>0</v>
      </c>
      <c r="H1012" s="5">
        <v>0</v>
      </c>
      <c r="I1012" s="5">
        <v>0</v>
      </c>
      <c r="J1012" s="5">
        <v>0</v>
      </c>
      <c r="K1012" s="5">
        <v>0</v>
      </c>
      <c r="L1012" s="5">
        <v>0</v>
      </c>
      <c r="M1012" s="5">
        <v>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6">
        <v>1</v>
      </c>
      <c r="W1012" s="5">
        <v>0</v>
      </c>
      <c r="X1012" s="6">
        <v>0</v>
      </c>
      <c r="Y1012" s="5">
        <v>0</v>
      </c>
      <c r="Z1012" s="2"/>
    </row>
    <row r="1013" spans="1:26" outlineLevel="6">
      <c r="A1013" s="26" t="s">
        <v>82</v>
      </c>
      <c r="B1013" s="27" t="s">
        <v>882</v>
      </c>
      <c r="C1013" s="28" t="s">
        <v>13</v>
      </c>
      <c r="D1013" s="25">
        <v>28500</v>
      </c>
      <c r="E1013" s="25">
        <f t="shared" si="15"/>
        <v>0</v>
      </c>
      <c r="F1013" s="25">
        <v>28500</v>
      </c>
      <c r="G1013" s="5">
        <v>0</v>
      </c>
      <c r="H1013" s="5">
        <v>0</v>
      </c>
      <c r="I1013" s="5">
        <v>0</v>
      </c>
      <c r="J1013" s="5">
        <v>0</v>
      </c>
      <c r="K1013" s="5">
        <v>0</v>
      </c>
      <c r="L1013" s="5">
        <v>0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6">
        <v>1</v>
      </c>
      <c r="W1013" s="5">
        <v>0</v>
      </c>
      <c r="X1013" s="6">
        <v>0</v>
      </c>
      <c r="Y1013" s="5">
        <v>0</v>
      </c>
      <c r="Z1013" s="2"/>
    </row>
    <row r="1014" spans="1:26" ht="42.75">
      <c r="A1014" s="29" t="s">
        <v>135</v>
      </c>
      <c r="B1014" s="30" t="s">
        <v>883</v>
      </c>
      <c r="C1014" s="31" t="s">
        <v>2</v>
      </c>
      <c r="D1014" s="32">
        <f>D1015+D1021+D1025+D1029+D1033</f>
        <v>10375154.02</v>
      </c>
      <c r="E1014" s="32">
        <f t="shared" si="15"/>
        <v>0</v>
      </c>
      <c r="F1014" s="32">
        <f>F1015+F1021+F1025+F1029+F1033</f>
        <v>10375154.02</v>
      </c>
      <c r="G1014" s="5">
        <v>0</v>
      </c>
      <c r="H1014" s="5">
        <v>0</v>
      </c>
      <c r="I1014" s="5">
        <v>0</v>
      </c>
      <c r="J1014" s="5">
        <v>0</v>
      </c>
      <c r="K1014" s="5">
        <v>0</v>
      </c>
      <c r="L1014" s="5">
        <v>0</v>
      </c>
      <c r="M1014" s="5">
        <v>0</v>
      </c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6">
        <v>0.6000764773753291</v>
      </c>
      <c r="W1014" s="5">
        <v>0</v>
      </c>
      <c r="X1014" s="6">
        <v>0</v>
      </c>
      <c r="Y1014" s="5">
        <v>0</v>
      </c>
      <c r="Z1014" s="2"/>
    </row>
    <row r="1015" spans="1:26" ht="48" customHeight="1" outlineLevel="3">
      <c r="A1015" s="26" t="s">
        <v>136</v>
      </c>
      <c r="B1015" s="27" t="s">
        <v>884</v>
      </c>
      <c r="C1015" s="28" t="s">
        <v>2</v>
      </c>
      <c r="D1015" s="25">
        <f>D1016</f>
        <v>5146315.0199999996</v>
      </c>
      <c r="E1015" s="25">
        <f t="shared" si="15"/>
        <v>812079</v>
      </c>
      <c r="F1015" s="25">
        <f>F1016</f>
        <v>5958394.0199999996</v>
      </c>
      <c r="G1015" s="5">
        <v>0</v>
      </c>
      <c r="H1015" s="5">
        <v>0</v>
      </c>
      <c r="I1015" s="5">
        <v>0</v>
      </c>
      <c r="J1015" s="5">
        <v>0</v>
      </c>
      <c r="K1015" s="5">
        <v>0</v>
      </c>
      <c r="L1015" s="5">
        <v>0</v>
      </c>
      <c r="M1015" s="5"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6">
        <v>0.67694792481178101</v>
      </c>
      <c r="W1015" s="5">
        <v>0</v>
      </c>
      <c r="X1015" s="6">
        <v>0</v>
      </c>
      <c r="Y1015" s="5">
        <v>0</v>
      </c>
      <c r="Z1015" s="2"/>
    </row>
    <row r="1016" spans="1:26" ht="48.75" customHeight="1" outlineLevel="4">
      <c r="A1016" s="26" t="s">
        <v>137</v>
      </c>
      <c r="B1016" s="27" t="s">
        <v>885</v>
      </c>
      <c r="C1016" s="28" t="s">
        <v>2</v>
      </c>
      <c r="D1016" s="25">
        <f>D1017+D1019</f>
        <v>5146315.0199999996</v>
      </c>
      <c r="E1016" s="25">
        <f t="shared" si="15"/>
        <v>812079</v>
      </c>
      <c r="F1016" s="25">
        <f>F1017+F1019</f>
        <v>5958394.0199999996</v>
      </c>
      <c r="G1016" s="5">
        <v>0</v>
      </c>
      <c r="H1016" s="5">
        <v>0</v>
      </c>
      <c r="I1016" s="5">
        <v>0</v>
      </c>
      <c r="J1016" s="5">
        <v>0</v>
      </c>
      <c r="K1016" s="5">
        <v>0</v>
      </c>
      <c r="L1016" s="5">
        <v>0</v>
      </c>
      <c r="M1016" s="5"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6">
        <v>0.67694792481178101</v>
      </c>
      <c r="W1016" s="5">
        <v>0</v>
      </c>
      <c r="X1016" s="6">
        <v>0</v>
      </c>
      <c r="Y1016" s="5">
        <v>0</v>
      </c>
      <c r="Z1016" s="2"/>
    </row>
    <row r="1017" spans="1:26" ht="60" outlineLevel="5">
      <c r="A1017" s="26" t="s">
        <v>112</v>
      </c>
      <c r="B1017" s="27" t="s">
        <v>885</v>
      </c>
      <c r="C1017" s="28" t="s">
        <v>15</v>
      </c>
      <c r="D1017" s="25">
        <f>D1018</f>
        <v>4851115.0199999996</v>
      </c>
      <c r="E1017" s="25">
        <f t="shared" si="15"/>
        <v>1054779</v>
      </c>
      <c r="F1017" s="25">
        <f>F1018</f>
        <v>5905894.0199999996</v>
      </c>
      <c r="G1017" s="5">
        <v>0</v>
      </c>
      <c r="H1017" s="5">
        <v>0</v>
      </c>
      <c r="I1017" s="5">
        <v>0</v>
      </c>
      <c r="J1017" s="5">
        <v>0</v>
      </c>
      <c r="K1017" s="5">
        <v>0</v>
      </c>
      <c r="L1017" s="5">
        <v>0</v>
      </c>
      <c r="M1017" s="5"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6">
        <v>0.7646540266912103</v>
      </c>
      <c r="W1017" s="5">
        <v>0</v>
      </c>
      <c r="X1017" s="6">
        <v>0</v>
      </c>
      <c r="Y1017" s="5">
        <v>0</v>
      </c>
      <c r="Z1017" s="2"/>
    </row>
    <row r="1018" spans="1:26" ht="30" outlineLevel="6">
      <c r="A1018" s="26" t="s">
        <v>113</v>
      </c>
      <c r="B1018" s="27" t="s">
        <v>885</v>
      </c>
      <c r="C1018" s="28" t="s">
        <v>16</v>
      </c>
      <c r="D1018" s="25">
        <v>4851115.0199999996</v>
      </c>
      <c r="E1018" s="25">
        <f t="shared" si="15"/>
        <v>1054779</v>
      </c>
      <c r="F1018" s="25">
        <v>5905894.0199999996</v>
      </c>
      <c r="G1018" s="5">
        <v>0</v>
      </c>
      <c r="H1018" s="5">
        <v>0</v>
      </c>
      <c r="I1018" s="5">
        <v>0</v>
      </c>
      <c r="J1018" s="5">
        <v>0</v>
      </c>
      <c r="K1018" s="5">
        <v>0</v>
      </c>
      <c r="L1018" s="5">
        <v>0</v>
      </c>
      <c r="M1018" s="5">
        <v>0</v>
      </c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6">
        <v>0.7646540266912103</v>
      </c>
      <c r="W1018" s="5">
        <v>0</v>
      </c>
      <c r="X1018" s="6">
        <v>0</v>
      </c>
      <c r="Y1018" s="5">
        <v>0</v>
      </c>
      <c r="Z1018" s="2"/>
    </row>
    <row r="1019" spans="1:26" ht="30" outlineLevel="5">
      <c r="A1019" s="26" t="s">
        <v>59</v>
      </c>
      <c r="B1019" s="27" t="s">
        <v>885</v>
      </c>
      <c r="C1019" s="28" t="s">
        <v>3</v>
      </c>
      <c r="D1019" s="25">
        <f>D1020</f>
        <v>295200</v>
      </c>
      <c r="E1019" s="25">
        <f t="shared" si="15"/>
        <v>-242700</v>
      </c>
      <c r="F1019" s="25">
        <f>F1020</f>
        <v>52500</v>
      </c>
      <c r="G1019" s="5">
        <v>0</v>
      </c>
      <c r="H1019" s="5">
        <v>0</v>
      </c>
      <c r="I1019" s="5">
        <v>0</v>
      </c>
      <c r="J1019" s="5">
        <v>0</v>
      </c>
      <c r="K1019" s="5">
        <v>0</v>
      </c>
      <c r="L1019" s="5">
        <v>0</v>
      </c>
      <c r="M1019" s="5">
        <v>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6">
        <v>0</v>
      </c>
      <c r="W1019" s="5">
        <v>0</v>
      </c>
      <c r="X1019" s="6">
        <v>0</v>
      </c>
      <c r="Y1019" s="5">
        <v>0</v>
      </c>
      <c r="Z1019" s="2"/>
    </row>
    <row r="1020" spans="1:26" ht="30" outlineLevel="6">
      <c r="A1020" s="26" t="s">
        <v>60</v>
      </c>
      <c r="B1020" s="27" t="s">
        <v>885</v>
      </c>
      <c r="C1020" s="28" t="s">
        <v>4</v>
      </c>
      <c r="D1020" s="25">
        <v>295200</v>
      </c>
      <c r="E1020" s="25">
        <f t="shared" si="15"/>
        <v>-242700</v>
      </c>
      <c r="F1020" s="25">
        <v>52500</v>
      </c>
      <c r="G1020" s="5">
        <v>0</v>
      </c>
      <c r="H1020" s="5">
        <v>0</v>
      </c>
      <c r="I1020" s="5">
        <v>0</v>
      </c>
      <c r="J1020" s="5">
        <v>0</v>
      </c>
      <c r="K1020" s="5">
        <v>0</v>
      </c>
      <c r="L1020" s="5">
        <v>0</v>
      </c>
      <c r="M1020" s="5">
        <v>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6">
        <v>0</v>
      </c>
      <c r="W1020" s="5">
        <v>0</v>
      </c>
      <c r="X1020" s="6">
        <v>0</v>
      </c>
      <c r="Y1020" s="5">
        <v>0</v>
      </c>
      <c r="Z1020" s="2"/>
    </row>
    <row r="1021" spans="1:26" ht="30" outlineLevel="3">
      <c r="A1021" s="26" t="s">
        <v>138</v>
      </c>
      <c r="B1021" s="27" t="s">
        <v>892</v>
      </c>
      <c r="C1021" s="28" t="s">
        <v>2</v>
      </c>
      <c r="D1021" s="25">
        <f>D1022</f>
        <v>841080</v>
      </c>
      <c r="E1021" s="25">
        <f t="shared" ref="E1021:E1082" si="16">F1021-D1021</f>
        <v>162687</v>
      </c>
      <c r="F1021" s="25">
        <f>F1022</f>
        <v>1003767</v>
      </c>
      <c r="G1021" s="5">
        <v>0</v>
      </c>
      <c r="H1021" s="5">
        <v>0</v>
      </c>
      <c r="I1021" s="5">
        <v>0</v>
      </c>
      <c r="J1021" s="5">
        <v>0</v>
      </c>
      <c r="K1021" s="5">
        <v>0</v>
      </c>
      <c r="L1021" s="5">
        <v>0</v>
      </c>
      <c r="M1021" s="5">
        <v>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6">
        <v>0.99985732629476387</v>
      </c>
      <c r="W1021" s="5">
        <v>0</v>
      </c>
      <c r="X1021" s="6">
        <v>0</v>
      </c>
      <c r="Y1021" s="5">
        <v>0</v>
      </c>
      <c r="Z1021" s="2"/>
    </row>
    <row r="1022" spans="1:26" ht="30" outlineLevel="4">
      <c r="A1022" s="26" t="s">
        <v>139</v>
      </c>
      <c r="B1022" s="27" t="s">
        <v>893</v>
      </c>
      <c r="C1022" s="28" t="s">
        <v>2</v>
      </c>
      <c r="D1022" s="25">
        <f>D1023</f>
        <v>841080</v>
      </c>
      <c r="E1022" s="25">
        <f t="shared" si="16"/>
        <v>162687</v>
      </c>
      <c r="F1022" s="25">
        <f>F1023</f>
        <v>1003767</v>
      </c>
      <c r="G1022" s="5">
        <v>0</v>
      </c>
      <c r="H1022" s="5">
        <v>0</v>
      </c>
      <c r="I1022" s="5">
        <v>0</v>
      </c>
      <c r="J1022" s="5">
        <v>0</v>
      </c>
      <c r="K1022" s="5">
        <v>0</v>
      </c>
      <c r="L1022" s="5">
        <v>0</v>
      </c>
      <c r="M1022" s="5">
        <v>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6">
        <v>0.99985732629476387</v>
      </c>
      <c r="W1022" s="5">
        <v>0</v>
      </c>
      <c r="X1022" s="6">
        <v>0</v>
      </c>
      <c r="Y1022" s="5">
        <v>0</v>
      </c>
      <c r="Z1022" s="2"/>
    </row>
    <row r="1023" spans="1:26" ht="60" outlineLevel="5">
      <c r="A1023" s="26" t="s">
        <v>112</v>
      </c>
      <c r="B1023" s="27" t="s">
        <v>893</v>
      </c>
      <c r="C1023" s="28" t="s">
        <v>15</v>
      </c>
      <c r="D1023" s="25">
        <f>D1024</f>
        <v>841080</v>
      </c>
      <c r="E1023" s="25">
        <f t="shared" si="16"/>
        <v>162687</v>
      </c>
      <c r="F1023" s="25">
        <f>F1024</f>
        <v>1003767</v>
      </c>
      <c r="G1023" s="5">
        <v>0</v>
      </c>
      <c r="H1023" s="5">
        <v>0</v>
      </c>
      <c r="I1023" s="5">
        <v>0</v>
      </c>
      <c r="J1023" s="5">
        <v>0</v>
      </c>
      <c r="K1023" s="5">
        <v>0</v>
      </c>
      <c r="L1023" s="5">
        <v>0</v>
      </c>
      <c r="M1023" s="5"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6">
        <v>0.99985732629476387</v>
      </c>
      <c r="W1023" s="5">
        <v>0</v>
      </c>
      <c r="X1023" s="6">
        <v>0</v>
      </c>
      <c r="Y1023" s="5">
        <v>0</v>
      </c>
      <c r="Z1023" s="2"/>
    </row>
    <row r="1024" spans="1:26" ht="30" outlineLevel="6">
      <c r="A1024" s="26" t="s">
        <v>113</v>
      </c>
      <c r="B1024" s="27" t="s">
        <v>893</v>
      </c>
      <c r="C1024" s="28" t="s">
        <v>16</v>
      </c>
      <c r="D1024" s="25">
        <v>841080</v>
      </c>
      <c r="E1024" s="25">
        <f t="shared" si="16"/>
        <v>162687</v>
      </c>
      <c r="F1024" s="25">
        <v>1003767</v>
      </c>
      <c r="G1024" s="5">
        <v>0</v>
      </c>
      <c r="H1024" s="5">
        <v>0</v>
      </c>
      <c r="I1024" s="5">
        <v>0</v>
      </c>
      <c r="J1024" s="5">
        <v>0</v>
      </c>
      <c r="K1024" s="5">
        <v>0</v>
      </c>
      <c r="L1024" s="5">
        <v>0</v>
      </c>
      <c r="M1024" s="5"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6">
        <v>0.99985732629476387</v>
      </c>
      <c r="W1024" s="5">
        <v>0</v>
      </c>
      <c r="X1024" s="6">
        <v>0</v>
      </c>
      <c r="Y1024" s="5">
        <v>0</v>
      </c>
      <c r="Z1024" s="2"/>
    </row>
    <row r="1025" spans="1:26" ht="30" outlineLevel="3">
      <c r="A1025" s="26" t="s">
        <v>140</v>
      </c>
      <c r="B1025" s="27" t="s">
        <v>886</v>
      </c>
      <c r="C1025" s="28" t="s">
        <v>2</v>
      </c>
      <c r="D1025" s="25">
        <f>D1026</f>
        <v>3112704</v>
      </c>
      <c r="E1025" s="25">
        <f t="shared" si="16"/>
        <v>0</v>
      </c>
      <c r="F1025" s="25">
        <f>F1026</f>
        <v>3112704</v>
      </c>
      <c r="G1025" s="5">
        <v>0</v>
      </c>
      <c r="H1025" s="5">
        <v>0</v>
      </c>
      <c r="I1025" s="5">
        <v>0</v>
      </c>
      <c r="J1025" s="5">
        <v>0</v>
      </c>
      <c r="K1025" s="5">
        <v>0</v>
      </c>
      <c r="L1025" s="5">
        <v>0</v>
      </c>
      <c r="M1025" s="5"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6">
        <v>0.56970145571181841</v>
      </c>
      <c r="W1025" s="5">
        <v>0</v>
      </c>
      <c r="X1025" s="6">
        <v>0</v>
      </c>
      <c r="Y1025" s="5">
        <v>0</v>
      </c>
      <c r="Z1025" s="2"/>
    </row>
    <row r="1026" spans="1:26" ht="30" outlineLevel="4">
      <c r="A1026" s="26" t="s">
        <v>141</v>
      </c>
      <c r="B1026" s="27" t="s">
        <v>887</v>
      </c>
      <c r="C1026" s="28" t="s">
        <v>2</v>
      </c>
      <c r="D1026" s="25">
        <f>D1027</f>
        <v>3112704</v>
      </c>
      <c r="E1026" s="25">
        <f t="shared" si="16"/>
        <v>0</v>
      </c>
      <c r="F1026" s="25">
        <f>F1027</f>
        <v>3112704</v>
      </c>
      <c r="G1026" s="5">
        <v>0</v>
      </c>
      <c r="H1026" s="5">
        <v>0</v>
      </c>
      <c r="I1026" s="5">
        <v>0</v>
      </c>
      <c r="J1026" s="5">
        <v>0</v>
      </c>
      <c r="K1026" s="5">
        <v>0</v>
      </c>
      <c r="L1026" s="5">
        <v>0</v>
      </c>
      <c r="M1026" s="5">
        <v>0</v>
      </c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6">
        <v>0.56970145571181841</v>
      </c>
      <c r="W1026" s="5">
        <v>0</v>
      </c>
      <c r="X1026" s="6">
        <v>0</v>
      </c>
      <c r="Y1026" s="5">
        <v>0</v>
      </c>
      <c r="Z1026" s="2"/>
    </row>
    <row r="1027" spans="1:26" outlineLevel="5">
      <c r="A1027" s="26" t="s">
        <v>73</v>
      </c>
      <c r="B1027" s="27" t="s">
        <v>887</v>
      </c>
      <c r="C1027" s="28" t="s">
        <v>8</v>
      </c>
      <c r="D1027" s="25">
        <f>D1028</f>
        <v>3112704</v>
      </c>
      <c r="E1027" s="25">
        <f t="shared" si="16"/>
        <v>0</v>
      </c>
      <c r="F1027" s="25">
        <f>F1028</f>
        <v>3112704</v>
      </c>
      <c r="G1027" s="5">
        <v>0</v>
      </c>
      <c r="H1027" s="5">
        <v>0</v>
      </c>
      <c r="I1027" s="5">
        <v>0</v>
      </c>
      <c r="J1027" s="5">
        <v>0</v>
      </c>
      <c r="K1027" s="5">
        <v>0</v>
      </c>
      <c r="L1027" s="5">
        <v>0</v>
      </c>
      <c r="M1027" s="5">
        <v>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6">
        <v>0.56970145571181841</v>
      </c>
      <c r="W1027" s="5">
        <v>0</v>
      </c>
      <c r="X1027" s="6">
        <v>0</v>
      </c>
      <c r="Y1027" s="5">
        <v>0</v>
      </c>
      <c r="Z1027" s="2"/>
    </row>
    <row r="1028" spans="1:26" outlineLevel="6">
      <c r="A1028" s="26" t="s">
        <v>77</v>
      </c>
      <c r="B1028" s="27" t="s">
        <v>887</v>
      </c>
      <c r="C1028" s="28" t="s">
        <v>11</v>
      </c>
      <c r="D1028" s="25">
        <v>3112704</v>
      </c>
      <c r="E1028" s="25">
        <f t="shared" si="16"/>
        <v>0</v>
      </c>
      <c r="F1028" s="25">
        <v>3112704</v>
      </c>
      <c r="G1028" s="5">
        <v>0</v>
      </c>
      <c r="H1028" s="5">
        <v>0</v>
      </c>
      <c r="I1028" s="5">
        <v>0</v>
      </c>
      <c r="J1028" s="5">
        <v>0</v>
      </c>
      <c r="K1028" s="5">
        <v>0</v>
      </c>
      <c r="L1028" s="5">
        <v>0</v>
      </c>
      <c r="M1028" s="5">
        <v>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6">
        <v>0.56970145571181841</v>
      </c>
      <c r="W1028" s="5">
        <v>0</v>
      </c>
      <c r="X1028" s="6">
        <v>0</v>
      </c>
      <c r="Y1028" s="5">
        <v>0</v>
      </c>
      <c r="Z1028" s="2"/>
    </row>
    <row r="1029" spans="1:26" ht="30" outlineLevel="3">
      <c r="A1029" s="26" t="s">
        <v>142</v>
      </c>
      <c r="B1029" s="27" t="s">
        <v>888</v>
      </c>
      <c r="C1029" s="28" t="s">
        <v>2</v>
      </c>
      <c r="D1029" s="25">
        <f>D1030</f>
        <v>690055</v>
      </c>
      <c r="E1029" s="25">
        <f t="shared" si="16"/>
        <v>-509766</v>
      </c>
      <c r="F1029" s="25">
        <f>F1030</f>
        <v>180289</v>
      </c>
      <c r="G1029" s="5">
        <v>0</v>
      </c>
      <c r="H1029" s="5">
        <v>0</v>
      </c>
      <c r="I1029" s="5">
        <v>0</v>
      </c>
      <c r="J1029" s="5">
        <v>0</v>
      </c>
      <c r="K1029" s="5">
        <v>0</v>
      </c>
      <c r="L1029" s="5">
        <v>0</v>
      </c>
      <c r="M1029" s="5">
        <v>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6">
        <v>9.3024440080863122E-2</v>
      </c>
      <c r="W1029" s="5">
        <v>0</v>
      </c>
      <c r="X1029" s="6">
        <v>0</v>
      </c>
      <c r="Y1029" s="5">
        <v>0</v>
      </c>
      <c r="Z1029" s="2"/>
    </row>
    <row r="1030" spans="1:26" ht="30" outlineLevel="4">
      <c r="A1030" s="26" t="s">
        <v>143</v>
      </c>
      <c r="B1030" s="27" t="s">
        <v>889</v>
      </c>
      <c r="C1030" s="28" t="s">
        <v>2</v>
      </c>
      <c r="D1030" s="25">
        <f>D1031</f>
        <v>690055</v>
      </c>
      <c r="E1030" s="25">
        <f t="shared" si="16"/>
        <v>-509766</v>
      </c>
      <c r="F1030" s="25">
        <f>F1031</f>
        <v>180289</v>
      </c>
      <c r="G1030" s="5">
        <v>0</v>
      </c>
      <c r="H1030" s="5">
        <v>0</v>
      </c>
      <c r="I1030" s="5">
        <v>0</v>
      </c>
      <c r="J1030" s="5">
        <v>0</v>
      </c>
      <c r="K1030" s="5">
        <v>0</v>
      </c>
      <c r="L1030" s="5">
        <v>0</v>
      </c>
      <c r="M1030" s="5">
        <v>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6">
        <v>9.3024440080863122E-2</v>
      </c>
      <c r="W1030" s="5">
        <v>0</v>
      </c>
      <c r="X1030" s="6">
        <v>0</v>
      </c>
      <c r="Y1030" s="5">
        <v>0</v>
      </c>
      <c r="Z1030" s="2"/>
    </row>
    <row r="1031" spans="1:26" ht="63" customHeight="1" outlineLevel="5">
      <c r="A1031" s="26" t="s">
        <v>112</v>
      </c>
      <c r="B1031" s="27" t="s">
        <v>889</v>
      </c>
      <c r="C1031" s="28" t="s">
        <v>15</v>
      </c>
      <c r="D1031" s="25">
        <f>D1032</f>
        <v>690055</v>
      </c>
      <c r="E1031" s="25">
        <f t="shared" si="16"/>
        <v>-509766</v>
      </c>
      <c r="F1031" s="25">
        <f>F1032</f>
        <v>180289</v>
      </c>
      <c r="G1031" s="5">
        <v>0</v>
      </c>
      <c r="H1031" s="5">
        <v>0</v>
      </c>
      <c r="I1031" s="5">
        <v>0</v>
      </c>
      <c r="J1031" s="5">
        <v>0</v>
      </c>
      <c r="K1031" s="5">
        <v>0</v>
      </c>
      <c r="L1031" s="5">
        <v>0</v>
      </c>
      <c r="M1031" s="5">
        <v>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6">
        <v>9.3024440080863122E-2</v>
      </c>
      <c r="W1031" s="5">
        <v>0</v>
      </c>
      <c r="X1031" s="6">
        <v>0</v>
      </c>
      <c r="Y1031" s="5">
        <v>0</v>
      </c>
      <c r="Z1031" s="2"/>
    </row>
    <row r="1032" spans="1:26" ht="30" outlineLevel="6">
      <c r="A1032" s="26" t="s">
        <v>113</v>
      </c>
      <c r="B1032" s="27" t="s">
        <v>889</v>
      </c>
      <c r="C1032" s="28" t="s">
        <v>16</v>
      </c>
      <c r="D1032" s="25">
        <v>690055</v>
      </c>
      <c r="E1032" s="25">
        <f t="shared" si="16"/>
        <v>-509766</v>
      </c>
      <c r="F1032" s="25">
        <v>180289</v>
      </c>
      <c r="G1032" s="5">
        <v>0</v>
      </c>
      <c r="H1032" s="5">
        <v>0</v>
      </c>
      <c r="I1032" s="5">
        <v>0</v>
      </c>
      <c r="J1032" s="5">
        <v>0</v>
      </c>
      <c r="K1032" s="5">
        <v>0</v>
      </c>
      <c r="L1032" s="5">
        <v>0</v>
      </c>
      <c r="M1032" s="5">
        <v>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6">
        <v>9.3024440080863122E-2</v>
      </c>
      <c r="W1032" s="5">
        <v>0</v>
      </c>
      <c r="X1032" s="6">
        <v>0</v>
      </c>
      <c r="Y1032" s="5">
        <v>0</v>
      </c>
      <c r="Z1032" s="2"/>
    </row>
    <row r="1033" spans="1:26" ht="30" outlineLevel="3">
      <c r="A1033" s="26" t="s">
        <v>144</v>
      </c>
      <c r="B1033" s="27" t="s">
        <v>890</v>
      </c>
      <c r="C1033" s="28" t="s">
        <v>2</v>
      </c>
      <c r="D1033" s="25">
        <f>D1034</f>
        <v>585000</v>
      </c>
      <c r="E1033" s="25">
        <f t="shared" si="16"/>
        <v>-465000</v>
      </c>
      <c r="F1033" s="25">
        <f>F1034</f>
        <v>120000</v>
      </c>
      <c r="G1033" s="5">
        <v>0</v>
      </c>
      <c r="H1033" s="5">
        <v>0</v>
      </c>
      <c r="I1033" s="5">
        <v>0</v>
      </c>
      <c r="J1033" s="5">
        <v>0</v>
      </c>
      <c r="K1033" s="5">
        <v>0</v>
      </c>
      <c r="L1033" s="5">
        <v>0</v>
      </c>
      <c r="M1033" s="5">
        <v>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6">
        <v>7.9042735042735041E-2</v>
      </c>
      <c r="W1033" s="5">
        <v>0</v>
      </c>
      <c r="X1033" s="6">
        <v>0</v>
      </c>
      <c r="Y1033" s="5">
        <v>0</v>
      </c>
      <c r="Z1033" s="2"/>
    </row>
    <row r="1034" spans="1:26" ht="30" outlineLevel="4">
      <c r="A1034" s="26" t="s">
        <v>145</v>
      </c>
      <c r="B1034" s="27" t="s">
        <v>891</v>
      </c>
      <c r="C1034" s="28" t="s">
        <v>2</v>
      </c>
      <c r="D1034" s="25">
        <f>D1035</f>
        <v>585000</v>
      </c>
      <c r="E1034" s="25">
        <f t="shared" si="16"/>
        <v>-465000</v>
      </c>
      <c r="F1034" s="25">
        <f>F1035</f>
        <v>120000</v>
      </c>
      <c r="G1034" s="5">
        <v>0</v>
      </c>
      <c r="H1034" s="5">
        <v>0</v>
      </c>
      <c r="I1034" s="5">
        <v>0</v>
      </c>
      <c r="J1034" s="5">
        <v>0</v>
      </c>
      <c r="K1034" s="5">
        <v>0</v>
      </c>
      <c r="L1034" s="5">
        <v>0</v>
      </c>
      <c r="M1034" s="5">
        <v>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6">
        <v>7.9042735042735041E-2</v>
      </c>
      <c r="W1034" s="5">
        <v>0</v>
      </c>
      <c r="X1034" s="6">
        <v>0</v>
      </c>
      <c r="Y1034" s="5">
        <v>0</v>
      </c>
      <c r="Z1034" s="2"/>
    </row>
    <row r="1035" spans="1:26" ht="33.75" customHeight="1" outlineLevel="5">
      <c r="A1035" s="26" t="s">
        <v>59</v>
      </c>
      <c r="B1035" s="27" t="s">
        <v>891</v>
      </c>
      <c r="C1035" s="28" t="s">
        <v>3</v>
      </c>
      <c r="D1035" s="25">
        <f>D1036</f>
        <v>585000</v>
      </c>
      <c r="E1035" s="25">
        <f t="shared" si="16"/>
        <v>-465000</v>
      </c>
      <c r="F1035" s="25">
        <f>F1036</f>
        <v>120000</v>
      </c>
      <c r="G1035" s="5">
        <v>0</v>
      </c>
      <c r="H1035" s="5">
        <v>0</v>
      </c>
      <c r="I1035" s="5">
        <v>0</v>
      </c>
      <c r="J1035" s="5">
        <v>0</v>
      </c>
      <c r="K1035" s="5">
        <v>0</v>
      </c>
      <c r="L1035" s="5">
        <v>0</v>
      </c>
      <c r="M1035" s="5">
        <v>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6">
        <v>7.9042735042735041E-2</v>
      </c>
      <c r="W1035" s="5">
        <v>0</v>
      </c>
      <c r="X1035" s="6">
        <v>0</v>
      </c>
      <c r="Y1035" s="5">
        <v>0</v>
      </c>
      <c r="Z1035" s="2"/>
    </row>
    <row r="1036" spans="1:26" ht="31.5" customHeight="1" outlineLevel="6">
      <c r="A1036" s="26" t="s">
        <v>60</v>
      </c>
      <c r="B1036" s="27" t="s">
        <v>891</v>
      </c>
      <c r="C1036" s="28" t="s">
        <v>4</v>
      </c>
      <c r="D1036" s="25">
        <v>585000</v>
      </c>
      <c r="E1036" s="25">
        <f t="shared" si="16"/>
        <v>-465000</v>
      </c>
      <c r="F1036" s="25">
        <v>120000</v>
      </c>
      <c r="G1036" s="5">
        <v>0</v>
      </c>
      <c r="H1036" s="5">
        <v>0</v>
      </c>
      <c r="I1036" s="5">
        <v>0</v>
      </c>
      <c r="J1036" s="5">
        <v>0</v>
      </c>
      <c r="K1036" s="5">
        <v>0</v>
      </c>
      <c r="L1036" s="5">
        <v>0</v>
      </c>
      <c r="M1036" s="5">
        <v>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6">
        <v>7.9042735042735041E-2</v>
      </c>
      <c r="W1036" s="5">
        <v>0</v>
      </c>
      <c r="X1036" s="6">
        <v>0</v>
      </c>
      <c r="Y1036" s="5">
        <v>0</v>
      </c>
      <c r="Z1036" s="2"/>
    </row>
    <row r="1037" spans="1:26" ht="51" customHeight="1">
      <c r="A1037" s="29" t="s">
        <v>146</v>
      </c>
      <c r="B1037" s="30" t="s">
        <v>894</v>
      </c>
      <c r="C1037" s="31" t="s">
        <v>2</v>
      </c>
      <c r="D1037" s="32">
        <f>D1038+D1042+D1046</f>
        <v>836500</v>
      </c>
      <c r="E1037" s="32">
        <f t="shared" si="16"/>
        <v>-154001</v>
      </c>
      <c r="F1037" s="32">
        <f>F1038+F1042+F1046</f>
        <v>682499</v>
      </c>
      <c r="G1037" s="5">
        <v>0</v>
      </c>
      <c r="H1037" s="5">
        <v>0</v>
      </c>
      <c r="I1037" s="5">
        <v>0</v>
      </c>
      <c r="J1037" s="5">
        <v>0</v>
      </c>
      <c r="K1037" s="5">
        <v>0</v>
      </c>
      <c r="L1037" s="5">
        <v>0</v>
      </c>
      <c r="M1037" s="5">
        <v>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6">
        <v>0</v>
      </c>
      <c r="W1037" s="5">
        <v>0</v>
      </c>
      <c r="X1037" s="6">
        <v>0</v>
      </c>
      <c r="Y1037" s="5">
        <v>0</v>
      </c>
      <c r="Z1037" s="2"/>
    </row>
    <row r="1038" spans="1:26" ht="30" hidden="1" outlineLevel="3">
      <c r="A1038" s="26" t="s">
        <v>147</v>
      </c>
      <c r="B1038" s="27" t="s">
        <v>895</v>
      </c>
      <c r="C1038" s="28" t="s">
        <v>2</v>
      </c>
      <c r="D1038" s="25">
        <f>D1039</f>
        <v>50000</v>
      </c>
      <c r="E1038" s="25">
        <f t="shared" si="16"/>
        <v>-50000</v>
      </c>
      <c r="F1038" s="25">
        <f>F1039</f>
        <v>0</v>
      </c>
      <c r="G1038" s="5">
        <v>0</v>
      </c>
      <c r="H1038" s="5">
        <v>0</v>
      </c>
      <c r="I1038" s="5">
        <v>0</v>
      </c>
      <c r="J1038" s="5">
        <v>0</v>
      </c>
      <c r="K1038" s="5">
        <v>0</v>
      </c>
      <c r="L1038" s="5">
        <v>0</v>
      </c>
      <c r="M1038" s="5">
        <v>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6">
        <v>0</v>
      </c>
      <c r="W1038" s="5">
        <v>0</v>
      </c>
      <c r="X1038" s="6">
        <v>0</v>
      </c>
      <c r="Y1038" s="5">
        <v>0</v>
      </c>
      <c r="Z1038" s="2"/>
    </row>
    <row r="1039" spans="1:26" ht="30" hidden="1" outlineLevel="4">
      <c r="A1039" s="26" t="s">
        <v>148</v>
      </c>
      <c r="B1039" s="27" t="s">
        <v>896</v>
      </c>
      <c r="C1039" s="28" t="s">
        <v>2</v>
      </c>
      <c r="D1039" s="25">
        <f>D1040</f>
        <v>50000</v>
      </c>
      <c r="E1039" s="25">
        <f t="shared" si="16"/>
        <v>-50000</v>
      </c>
      <c r="F1039" s="25">
        <f>F1040</f>
        <v>0</v>
      </c>
      <c r="G1039" s="5">
        <v>0</v>
      </c>
      <c r="H1039" s="5">
        <v>0</v>
      </c>
      <c r="I1039" s="5">
        <v>0</v>
      </c>
      <c r="J1039" s="5">
        <v>0</v>
      </c>
      <c r="K1039" s="5">
        <v>0</v>
      </c>
      <c r="L1039" s="5">
        <v>0</v>
      </c>
      <c r="M1039" s="5">
        <v>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6">
        <v>0</v>
      </c>
      <c r="W1039" s="5">
        <v>0</v>
      </c>
      <c r="X1039" s="6">
        <v>0</v>
      </c>
      <c r="Y1039" s="5">
        <v>0</v>
      </c>
      <c r="Z1039" s="2"/>
    </row>
    <row r="1040" spans="1:26" ht="33" hidden="1" customHeight="1" outlineLevel="5">
      <c r="A1040" s="26" t="s">
        <v>59</v>
      </c>
      <c r="B1040" s="27" t="s">
        <v>896</v>
      </c>
      <c r="C1040" s="28" t="s">
        <v>3</v>
      </c>
      <c r="D1040" s="25">
        <f>D1041</f>
        <v>50000</v>
      </c>
      <c r="E1040" s="25">
        <f t="shared" si="16"/>
        <v>-50000</v>
      </c>
      <c r="F1040" s="25">
        <f>F1041</f>
        <v>0</v>
      </c>
      <c r="G1040" s="5">
        <v>0</v>
      </c>
      <c r="H1040" s="5">
        <v>0</v>
      </c>
      <c r="I1040" s="5">
        <v>0</v>
      </c>
      <c r="J1040" s="5">
        <v>0</v>
      </c>
      <c r="K1040" s="5">
        <v>0</v>
      </c>
      <c r="L1040" s="5">
        <v>0</v>
      </c>
      <c r="M1040" s="5">
        <v>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6">
        <v>0</v>
      </c>
      <c r="W1040" s="5">
        <v>0</v>
      </c>
      <c r="X1040" s="6">
        <v>0</v>
      </c>
      <c r="Y1040" s="5">
        <v>0</v>
      </c>
      <c r="Z1040" s="2"/>
    </row>
    <row r="1041" spans="1:26" ht="30" hidden="1" outlineLevel="6">
      <c r="A1041" s="26" t="s">
        <v>90</v>
      </c>
      <c r="B1041" s="27" t="s">
        <v>896</v>
      </c>
      <c r="C1041" s="28" t="s">
        <v>4</v>
      </c>
      <c r="D1041" s="25">
        <v>50000</v>
      </c>
      <c r="E1041" s="25">
        <f t="shared" si="16"/>
        <v>-50000</v>
      </c>
      <c r="F1041" s="25">
        <v>0</v>
      </c>
      <c r="G1041" s="5">
        <v>0</v>
      </c>
      <c r="H1041" s="5">
        <v>0</v>
      </c>
      <c r="I1041" s="5">
        <v>0</v>
      </c>
      <c r="J1041" s="5">
        <v>0</v>
      </c>
      <c r="K1041" s="5">
        <v>0</v>
      </c>
      <c r="L1041" s="5">
        <v>0</v>
      </c>
      <c r="M1041" s="5">
        <v>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6">
        <v>0</v>
      </c>
      <c r="W1041" s="5">
        <v>0</v>
      </c>
      <c r="X1041" s="6">
        <v>0</v>
      </c>
      <c r="Y1041" s="5">
        <v>0</v>
      </c>
      <c r="Z1041" s="2"/>
    </row>
    <row r="1042" spans="1:26" ht="45" outlineLevel="3" collapsed="1">
      <c r="A1042" s="26" t="s">
        <v>149</v>
      </c>
      <c r="B1042" s="27" t="s">
        <v>897</v>
      </c>
      <c r="C1042" s="28" t="s">
        <v>2</v>
      </c>
      <c r="D1042" s="25">
        <f>D1043</f>
        <v>736500</v>
      </c>
      <c r="E1042" s="25">
        <f t="shared" si="16"/>
        <v>-208289</v>
      </c>
      <c r="F1042" s="25">
        <f>F1043</f>
        <v>528211</v>
      </c>
      <c r="G1042" s="5">
        <v>0</v>
      </c>
      <c r="H1042" s="5">
        <v>0</v>
      </c>
      <c r="I1042" s="5">
        <v>0</v>
      </c>
      <c r="J1042" s="5">
        <v>0</v>
      </c>
      <c r="K1042" s="5">
        <v>0</v>
      </c>
      <c r="L1042" s="5">
        <v>0</v>
      </c>
      <c r="M1042" s="5">
        <v>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6">
        <v>0</v>
      </c>
      <c r="W1042" s="5">
        <v>0</v>
      </c>
      <c r="X1042" s="6">
        <v>0</v>
      </c>
      <c r="Y1042" s="5">
        <v>0</v>
      </c>
      <c r="Z1042" s="2"/>
    </row>
    <row r="1043" spans="1:26" ht="45" outlineLevel="4">
      <c r="A1043" s="26" t="s">
        <v>150</v>
      </c>
      <c r="B1043" s="27" t="s">
        <v>898</v>
      </c>
      <c r="C1043" s="28" t="s">
        <v>2</v>
      </c>
      <c r="D1043" s="25">
        <f>D1044</f>
        <v>736500</v>
      </c>
      <c r="E1043" s="25">
        <f t="shared" si="16"/>
        <v>-208289</v>
      </c>
      <c r="F1043" s="25">
        <f>F1044</f>
        <v>528211</v>
      </c>
      <c r="G1043" s="5">
        <v>0</v>
      </c>
      <c r="H1043" s="5">
        <v>0</v>
      </c>
      <c r="I1043" s="5">
        <v>0</v>
      </c>
      <c r="J1043" s="5">
        <v>0</v>
      </c>
      <c r="K1043" s="5">
        <v>0</v>
      </c>
      <c r="L1043" s="5">
        <v>0</v>
      </c>
      <c r="M1043" s="5">
        <v>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6">
        <v>0</v>
      </c>
      <c r="W1043" s="5">
        <v>0</v>
      </c>
      <c r="X1043" s="6">
        <v>0</v>
      </c>
      <c r="Y1043" s="5">
        <v>0</v>
      </c>
      <c r="Z1043" s="2"/>
    </row>
    <row r="1044" spans="1:26" ht="30" outlineLevel="5">
      <c r="A1044" s="26" t="s">
        <v>59</v>
      </c>
      <c r="B1044" s="27" t="s">
        <v>898</v>
      </c>
      <c r="C1044" s="28" t="s">
        <v>3</v>
      </c>
      <c r="D1044" s="25">
        <f>D1045</f>
        <v>736500</v>
      </c>
      <c r="E1044" s="25">
        <f t="shared" si="16"/>
        <v>-208289</v>
      </c>
      <c r="F1044" s="25">
        <f>F1045</f>
        <v>528211</v>
      </c>
      <c r="G1044" s="5">
        <v>0</v>
      </c>
      <c r="H1044" s="5">
        <v>0</v>
      </c>
      <c r="I1044" s="5">
        <v>0</v>
      </c>
      <c r="J1044" s="5">
        <v>0</v>
      </c>
      <c r="K1044" s="5">
        <v>0</v>
      </c>
      <c r="L1044" s="5">
        <v>0</v>
      </c>
      <c r="M1044" s="5">
        <v>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6">
        <v>0</v>
      </c>
      <c r="W1044" s="5">
        <v>0</v>
      </c>
      <c r="X1044" s="6">
        <v>0</v>
      </c>
      <c r="Y1044" s="5">
        <v>0</v>
      </c>
      <c r="Z1044" s="2"/>
    </row>
    <row r="1045" spans="1:26" ht="30" outlineLevel="6">
      <c r="A1045" s="26" t="s">
        <v>90</v>
      </c>
      <c r="B1045" s="27" t="s">
        <v>898</v>
      </c>
      <c r="C1045" s="28" t="s">
        <v>4</v>
      </c>
      <c r="D1045" s="25">
        <v>736500</v>
      </c>
      <c r="E1045" s="25">
        <f t="shared" si="16"/>
        <v>-208289</v>
      </c>
      <c r="F1045" s="25">
        <v>528211</v>
      </c>
      <c r="G1045" s="5">
        <v>0</v>
      </c>
      <c r="H1045" s="5">
        <v>0</v>
      </c>
      <c r="I1045" s="5">
        <v>0</v>
      </c>
      <c r="J1045" s="5">
        <v>0</v>
      </c>
      <c r="K1045" s="5">
        <v>0</v>
      </c>
      <c r="L1045" s="5">
        <v>0</v>
      </c>
      <c r="M1045" s="5">
        <v>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6">
        <v>0</v>
      </c>
      <c r="W1045" s="5">
        <v>0</v>
      </c>
      <c r="X1045" s="6">
        <v>0</v>
      </c>
      <c r="Y1045" s="5">
        <v>0</v>
      </c>
      <c r="Z1045" s="2"/>
    </row>
    <row r="1046" spans="1:26" ht="45" outlineLevel="3">
      <c r="A1046" s="26" t="s">
        <v>151</v>
      </c>
      <c r="B1046" s="27" t="s">
        <v>899</v>
      </c>
      <c r="C1046" s="28" t="s">
        <v>2</v>
      </c>
      <c r="D1046" s="25">
        <f>D1047</f>
        <v>50000</v>
      </c>
      <c r="E1046" s="25">
        <f t="shared" si="16"/>
        <v>104288</v>
      </c>
      <c r="F1046" s="25">
        <f>F1047</f>
        <v>154288</v>
      </c>
      <c r="G1046" s="5">
        <v>0</v>
      </c>
      <c r="H1046" s="5">
        <v>0</v>
      </c>
      <c r="I1046" s="5">
        <v>0</v>
      </c>
      <c r="J1046" s="5">
        <v>0</v>
      </c>
      <c r="K1046" s="5">
        <v>0</v>
      </c>
      <c r="L1046" s="5">
        <v>0</v>
      </c>
      <c r="M1046" s="5">
        <v>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6">
        <v>0</v>
      </c>
      <c r="W1046" s="5">
        <v>0</v>
      </c>
      <c r="X1046" s="6">
        <v>0</v>
      </c>
      <c r="Y1046" s="5">
        <v>0</v>
      </c>
      <c r="Z1046" s="2"/>
    </row>
    <row r="1047" spans="1:26" ht="45" outlineLevel="4">
      <c r="A1047" s="26" t="s">
        <v>152</v>
      </c>
      <c r="B1047" s="27" t="s">
        <v>900</v>
      </c>
      <c r="C1047" s="28" t="s">
        <v>2</v>
      </c>
      <c r="D1047" s="25">
        <f>D1050</f>
        <v>50000</v>
      </c>
      <c r="E1047" s="25">
        <f t="shared" si="16"/>
        <v>104288</v>
      </c>
      <c r="F1047" s="25">
        <f>F1048+F1050+F1052</f>
        <v>154288</v>
      </c>
      <c r="G1047" s="5">
        <v>0</v>
      </c>
      <c r="H1047" s="5">
        <v>0</v>
      </c>
      <c r="I1047" s="5">
        <v>0</v>
      </c>
      <c r="J1047" s="5">
        <v>0</v>
      </c>
      <c r="K1047" s="5">
        <v>0</v>
      </c>
      <c r="L1047" s="5">
        <v>0</v>
      </c>
      <c r="M1047" s="5">
        <v>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6">
        <v>0</v>
      </c>
      <c r="W1047" s="5">
        <v>0</v>
      </c>
      <c r="X1047" s="6">
        <v>0</v>
      </c>
      <c r="Y1047" s="5">
        <v>0</v>
      </c>
      <c r="Z1047" s="2"/>
    </row>
    <row r="1048" spans="1:26" ht="60" outlineLevel="4">
      <c r="A1048" s="26" t="s">
        <v>112</v>
      </c>
      <c r="B1048" s="27" t="s">
        <v>900</v>
      </c>
      <c r="C1048" s="28">
        <v>100</v>
      </c>
      <c r="D1048" s="25"/>
      <c r="E1048" s="25">
        <f t="shared" si="16"/>
        <v>100515</v>
      </c>
      <c r="F1048" s="25">
        <f>F1049</f>
        <v>100515</v>
      </c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  <c r="V1048" s="6"/>
      <c r="W1048" s="5"/>
      <c r="X1048" s="6"/>
      <c r="Y1048" s="5"/>
      <c r="Z1048" s="2"/>
    </row>
    <row r="1049" spans="1:26" ht="30" outlineLevel="4">
      <c r="A1049" s="26" t="s">
        <v>113</v>
      </c>
      <c r="B1049" s="27" t="s">
        <v>900</v>
      </c>
      <c r="C1049" s="28">
        <v>120</v>
      </c>
      <c r="D1049" s="25"/>
      <c r="E1049" s="25">
        <f t="shared" si="16"/>
        <v>100515</v>
      </c>
      <c r="F1049" s="25">
        <v>100515</v>
      </c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  <c r="V1049" s="6"/>
      <c r="W1049" s="5"/>
      <c r="X1049" s="6"/>
      <c r="Y1049" s="5"/>
      <c r="Z1049" s="2"/>
    </row>
    <row r="1050" spans="1:26" ht="35.25" hidden="1" customHeight="1" outlineLevel="5">
      <c r="A1050" s="26" t="s">
        <v>59</v>
      </c>
      <c r="B1050" s="27" t="s">
        <v>900</v>
      </c>
      <c r="C1050" s="28" t="s">
        <v>3</v>
      </c>
      <c r="D1050" s="25">
        <f>D1051</f>
        <v>50000</v>
      </c>
      <c r="E1050" s="25">
        <f t="shared" si="16"/>
        <v>-50000</v>
      </c>
      <c r="F1050" s="25">
        <f>F1051</f>
        <v>0</v>
      </c>
      <c r="G1050" s="5">
        <v>0</v>
      </c>
      <c r="H1050" s="5">
        <v>0</v>
      </c>
      <c r="I1050" s="5">
        <v>0</v>
      </c>
      <c r="J1050" s="5">
        <v>0</v>
      </c>
      <c r="K1050" s="5">
        <v>0</v>
      </c>
      <c r="L1050" s="5">
        <v>0</v>
      </c>
      <c r="M1050" s="5">
        <v>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6">
        <v>0</v>
      </c>
      <c r="W1050" s="5">
        <v>0</v>
      </c>
      <c r="X1050" s="6">
        <v>0</v>
      </c>
      <c r="Y1050" s="5">
        <v>0</v>
      </c>
      <c r="Z1050" s="2"/>
    </row>
    <row r="1051" spans="1:26" ht="30" hidden="1" outlineLevel="6">
      <c r="A1051" s="26" t="s">
        <v>60</v>
      </c>
      <c r="B1051" s="27" t="s">
        <v>900</v>
      </c>
      <c r="C1051" s="28" t="s">
        <v>4</v>
      </c>
      <c r="D1051" s="25">
        <v>50000</v>
      </c>
      <c r="E1051" s="25">
        <f t="shared" si="16"/>
        <v>-50000</v>
      </c>
      <c r="F1051" s="25">
        <v>0</v>
      </c>
      <c r="G1051" s="5">
        <v>0</v>
      </c>
      <c r="H1051" s="5">
        <v>0</v>
      </c>
      <c r="I1051" s="5">
        <v>0</v>
      </c>
      <c r="J1051" s="5">
        <v>0</v>
      </c>
      <c r="K1051" s="5">
        <v>0</v>
      </c>
      <c r="L1051" s="5">
        <v>0</v>
      </c>
      <c r="M1051" s="5">
        <v>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6">
        <v>0</v>
      </c>
      <c r="W1051" s="5">
        <v>0</v>
      </c>
      <c r="X1051" s="6">
        <v>0</v>
      </c>
      <c r="Y1051" s="5">
        <v>0</v>
      </c>
      <c r="Z1051" s="2"/>
    </row>
    <row r="1052" spans="1:26" outlineLevel="6">
      <c r="A1052" s="13" t="s">
        <v>81</v>
      </c>
      <c r="B1052" s="27" t="s">
        <v>900</v>
      </c>
      <c r="C1052" s="28">
        <v>800</v>
      </c>
      <c r="D1052" s="25"/>
      <c r="E1052" s="25">
        <f t="shared" si="16"/>
        <v>53773</v>
      </c>
      <c r="F1052" s="25">
        <f>F1053</f>
        <v>53773</v>
      </c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  <c r="V1052" s="6"/>
      <c r="W1052" s="5"/>
      <c r="X1052" s="6"/>
      <c r="Y1052" s="5"/>
      <c r="Z1052" s="2"/>
    </row>
    <row r="1053" spans="1:26" outlineLevel="6">
      <c r="A1053" s="13" t="s">
        <v>163</v>
      </c>
      <c r="B1053" s="27" t="s">
        <v>900</v>
      </c>
      <c r="C1053" s="28">
        <v>850</v>
      </c>
      <c r="D1053" s="25"/>
      <c r="E1053" s="25">
        <f t="shared" si="16"/>
        <v>53773</v>
      </c>
      <c r="F1053" s="25">
        <v>53773</v>
      </c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  <c r="V1053" s="6"/>
      <c r="W1053" s="5"/>
      <c r="X1053" s="6"/>
      <c r="Y1053" s="5"/>
      <c r="Z1053" s="2"/>
    </row>
    <row r="1054" spans="1:26" ht="30" hidden="1" outlineLevel="3">
      <c r="A1054" s="26" t="s">
        <v>153</v>
      </c>
      <c r="B1054" s="27" t="s">
        <v>45</v>
      </c>
      <c r="C1054" s="28" t="s">
        <v>2</v>
      </c>
      <c r="D1054" s="25">
        <v>0</v>
      </c>
      <c r="E1054" s="25">
        <f t="shared" si="16"/>
        <v>0</v>
      </c>
      <c r="F1054" s="25">
        <v>0</v>
      </c>
      <c r="G1054" s="5">
        <v>0</v>
      </c>
      <c r="H1054" s="5">
        <v>0</v>
      </c>
      <c r="I1054" s="5">
        <v>0</v>
      </c>
      <c r="J1054" s="5">
        <v>0</v>
      </c>
      <c r="K1054" s="5">
        <v>0</v>
      </c>
      <c r="L1054" s="5">
        <v>0</v>
      </c>
      <c r="M1054" s="5">
        <v>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6">
        <v>0</v>
      </c>
      <c r="W1054" s="5">
        <v>0</v>
      </c>
      <c r="X1054" s="6">
        <v>0</v>
      </c>
      <c r="Y1054" s="5">
        <v>0</v>
      </c>
      <c r="Z1054" s="2"/>
    </row>
    <row r="1055" spans="1:26" ht="30" hidden="1" outlineLevel="4">
      <c r="A1055" s="26" t="s">
        <v>154</v>
      </c>
      <c r="B1055" s="27" t="s">
        <v>46</v>
      </c>
      <c r="C1055" s="28" t="s">
        <v>2</v>
      </c>
      <c r="D1055" s="25">
        <v>0</v>
      </c>
      <c r="E1055" s="25">
        <f t="shared" si="16"/>
        <v>0</v>
      </c>
      <c r="F1055" s="25">
        <v>0</v>
      </c>
      <c r="G1055" s="5">
        <v>0</v>
      </c>
      <c r="H1055" s="5">
        <v>0</v>
      </c>
      <c r="I1055" s="5">
        <v>0</v>
      </c>
      <c r="J1055" s="5">
        <v>0</v>
      </c>
      <c r="K1055" s="5">
        <v>0</v>
      </c>
      <c r="L1055" s="5">
        <v>0</v>
      </c>
      <c r="M1055" s="5">
        <v>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6">
        <v>0</v>
      </c>
      <c r="W1055" s="5">
        <v>0</v>
      </c>
      <c r="X1055" s="6">
        <v>0</v>
      </c>
      <c r="Y1055" s="5">
        <v>0</v>
      </c>
      <c r="Z1055" s="2"/>
    </row>
    <row r="1056" spans="1:26" ht="30" hidden="1" outlineLevel="5">
      <c r="A1056" s="26" t="s">
        <v>59</v>
      </c>
      <c r="B1056" s="27" t="s">
        <v>46</v>
      </c>
      <c r="C1056" s="28" t="s">
        <v>3</v>
      </c>
      <c r="D1056" s="25">
        <v>0</v>
      </c>
      <c r="E1056" s="25">
        <f t="shared" si="16"/>
        <v>0</v>
      </c>
      <c r="F1056" s="25">
        <v>0</v>
      </c>
      <c r="G1056" s="5">
        <v>0</v>
      </c>
      <c r="H1056" s="5">
        <v>0</v>
      </c>
      <c r="I1056" s="5">
        <v>0</v>
      </c>
      <c r="J1056" s="5">
        <v>0</v>
      </c>
      <c r="K1056" s="5">
        <v>0</v>
      </c>
      <c r="L1056" s="5">
        <v>0</v>
      </c>
      <c r="M1056" s="5">
        <v>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6">
        <v>0</v>
      </c>
      <c r="W1056" s="5">
        <v>0</v>
      </c>
      <c r="X1056" s="6">
        <v>0</v>
      </c>
      <c r="Y1056" s="5">
        <v>0</v>
      </c>
      <c r="Z1056" s="2"/>
    </row>
    <row r="1057" spans="1:26" ht="30" hidden="1" outlineLevel="6">
      <c r="A1057" s="26" t="s">
        <v>60</v>
      </c>
      <c r="B1057" s="27" t="s">
        <v>46</v>
      </c>
      <c r="C1057" s="28" t="s">
        <v>4</v>
      </c>
      <c r="D1057" s="25">
        <v>0</v>
      </c>
      <c r="E1057" s="25">
        <f t="shared" si="16"/>
        <v>0</v>
      </c>
      <c r="F1057" s="25">
        <v>0</v>
      </c>
      <c r="G1057" s="5">
        <v>0</v>
      </c>
      <c r="H1057" s="5">
        <v>0</v>
      </c>
      <c r="I1057" s="5">
        <v>0</v>
      </c>
      <c r="J1057" s="5">
        <v>0</v>
      </c>
      <c r="K1057" s="5">
        <v>0</v>
      </c>
      <c r="L1057" s="5">
        <v>0</v>
      </c>
      <c r="M1057" s="5">
        <v>0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6">
        <v>0</v>
      </c>
      <c r="W1057" s="5">
        <v>0</v>
      </c>
      <c r="X1057" s="6">
        <v>0</v>
      </c>
      <c r="Y1057" s="5">
        <v>0</v>
      </c>
      <c r="Z1057" s="2"/>
    </row>
    <row r="1058" spans="1:26" ht="42.75" collapsed="1">
      <c r="A1058" s="29" t="s">
        <v>155</v>
      </c>
      <c r="B1058" s="30" t="s">
        <v>901</v>
      </c>
      <c r="C1058" s="31" t="s">
        <v>2</v>
      </c>
      <c r="D1058" s="32">
        <f>D1059+D1063</f>
        <v>150000</v>
      </c>
      <c r="E1058" s="32">
        <f t="shared" si="16"/>
        <v>0</v>
      </c>
      <c r="F1058" s="32">
        <f>F1059+F1063</f>
        <v>150000</v>
      </c>
      <c r="G1058" s="5">
        <v>0</v>
      </c>
      <c r="H1058" s="5">
        <v>0</v>
      </c>
      <c r="I1058" s="5">
        <v>0</v>
      </c>
      <c r="J1058" s="5">
        <v>0</v>
      </c>
      <c r="K1058" s="5">
        <v>0</v>
      </c>
      <c r="L1058" s="5">
        <v>0</v>
      </c>
      <c r="M1058" s="5">
        <v>0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6">
        <v>0</v>
      </c>
      <c r="W1058" s="5">
        <v>0</v>
      </c>
      <c r="X1058" s="6">
        <v>0</v>
      </c>
      <c r="Y1058" s="5">
        <v>0</v>
      </c>
      <c r="Z1058" s="2"/>
    </row>
    <row r="1059" spans="1:26" ht="45" hidden="1" outlineLevel="3">
      <c r="A1059" s="26" t="s">
        <v>156</v>
      </c>
      <c r="B1059" s="27" t="s">
        <v>902</v>
      </c>
      <c r="C1059" s="28" t="s">
        <v>2</v>
      </c>
      <c r="D1059" s="25">
        <f>D1060</f>
        <v>50000</v>
      </c>
      <c r="E1059" s="25">
        <f t="shared" si="16"/>
        <v>-50000</v>
      </c>
      <c r="F1059" s="25">
        <f>F1060</f>
        <v>0</v>
      </c>
      <c r="G1059" s="5">
        <v>0</v>
      </c>
      <c r="H1059" s="5">
        <v>0</v>
      </c>
      <c r="I1059" s="5">
        <v>0</v>
      </c>
      <c r="J1059" s="5">
        <v>0</v>
      </c>
      <c r="K1059" s="5">
        <v>0</v>
      </c>
      <c r="L1059" s="5">
        <v>0</v>
      </c>
      <c r="M1059" s="5">
        <v>0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6">
        <v>0</v>
      </c>
      <c r="W1059" s="5">
        <v>0</v>
      </c>
      <c r="X1059" s="6">
        <v>0</v>
      </c>
      <c r="Y1059" s="5">
        <v>0</v>
      </c>
      <c r="Z1059" s="2"/>
    </row>
    <row r="1060" spans="1:26" ht="30" hidden="1" outlineLevel="4">
      <c r="A1060" s="26" t="s">
        <v>157</v>
      </c>
      <c r="B1060" s="27" t="s">
        <v>903</v>
      </c>
      <c r="C1060" s="28" t="s">
        <v>2</v>
      </c>
      <c r="D1060" s="25">
        <f>D1061</f>
        <v>50000</v>
      </c>
      <c r="E1060" s="25">
        <f t="shared" si="16"/>
        <v>-50000</v>
      </c>
      <c r="F1060" s="25">
        <f>F1061</f>
        <v>0</v>
      </c>
      <c r="G1060" s="5">
        <v>0</v>
      </c>
      <c r="H1060" s="5">
        <v>0</v>
      </c>
      <c r="I1060" s="5">
        <v>0</v>
      </c>
      <c r="J1060" s="5">
        <v>0</v>
      </c>
      <c r="K1060" s="5">
        <v>0</v>
      </c>
      <c r="L1060" s="5">
        <v>0</v>
      </c>
      <c r="M1060" s="5">
        <v>0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6">
        <v>0</v>
      </c>
      <c r="W1060" s="5">
        <v>0</v>
      </c>
      <c r="X1060" s="6">
        <v>0</v>
      </c>
      <c r="Y1060" s="5">
        <v>0</v>
      </c>
      <c r="Z1060" s="2"/>
    </row>
    <row r="1061" spans="1:26" ht="35.25" hidden="1" customHeight="1" outlineLevel="5">
      <c r="A1061" s="26" t="s">
        <v>59</v>
      </c>
      <c r="B1061" s="27" t="s">
        <v>903</v>
      </c>
      <c r="C1061" s="28" t="s">
        <v>3</v>
      </c>
      <c r="D1061" s="25">
        <v>50000</v>
      </c>
      <c r="E1061" s="25">
        <f t="shared" si="16"/>
        <v>-50000</v>
      </c>
      <c r="F1061" s="25"/>
      <c r="G1061" s="5">
        <v>0</v>
      </c>
      <c r="H1061" s="5">
        <v>0</v>
      </c>
      <c r="I1061" s="5">
        <v>0</v>
      </c>
      <c r="J1061" s="5">
        <v>0</v>
      </c>
      <c r="K1061" s="5">
        <v>0</v>
      </c>
      <c r="L1061" s="5">
        <v>0</v>
      </c>
      <c r="M1061" s="5">
        <v>0</v>
      </c>
      <c r="N1061" s="5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6">
        <v>0</v>
      </c>
      <c r="W1061" s="5">
        <v>0</v>
      </c>
      <c r="X1061" s="6">
        <v>0</v>
      </c>
      <c r="Y1061" s="5">
        <v>0</v>
      </c>
      <c r="Z1061" s="2"/>
    </row>
    <row r="1062" spans="1:26" ht="30" hidden="1" outlineLevel="6">
      <c r="A1062" s="26" t="s">
        <v>60</v>
      </c>
      <c r="B1062" s="27" t="s">
        <v>903</v>
      </c>
      <c r="C1062" s="28" t="s">
        <v>4</v>
      </c>
      <c r="D1062" s="25">
        <v>50000</v>
      </c>
      <c r="E1062" s="25">
        <f t="shared" si="16"/>
        <v>-50000</v>
      </c>
      <c r="F1062" s="25">
        <v>0</v>
      </c>
      <c r="G1062" s="5">
        <v>0</v>
      </c>
      <c r="H1062" s="5">
        <v>0</v>
      </c>
      <c r="I1062" s="5">
        <v>0</v>
      </c>
      <c r="J1062" s="5">
        <v>0</v>
      </c>
      <c r="K1062" s="5">
        <v>0</v>
      </c>
      <c r="L1062" s="5">
        <v>0</v>
      </c>
      <c r="M1062" s="5">
        <v>0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6">
        <v>0</v>
      </c>
      <c r="W1062" s="5">
        <v>0</v>
      </c>
      <c r="X1062" s="6">
        <v>0</v>
      </c>
      <c r="Y1062" s="5">
        <v>0</v>
      </c>
      <c r="Z1062" s="2"/>
    </row>
    <row r="1063" spans="1:26" ht="30" outlineLevel="3" collapsed="1">
      <c r="A1063" s="26" t="s">
        <v>158</v>
      </c>
      <c r="B1063" s="27" t="s">
        <v>904</v>
      </c>
      <c r="C1063" s="28" t="s">
        <v>2</v>
      </c>
      <c r="D1063" s="25">
        <f>D1064</f>
        <v>100000</v>
      </c>
      <c r="E1063" s="25">
        <f t="shared" si="16"/>
        <v>50000</v>
      </c>
      <c r="F1063" s="25">
        <f>F1064</f>
        <v>150000</v>
      </c>
      <c r="G1063" s="5">
        <v>0</v>
      </c>
      <c r="H1063" s="5">
        <v>0</v>
      </c>
      <c r="I1063" s="5">
        <v>0</v>
      </c>
      <c r="J1063" s="5">
        <v>0</v>
      </c>
      <c r="K1063" s="5">
        <v>0</v>
      </c>
      <c r="L1063" s="5">
        <v>0</v>
      </c>
      <c r="M1063" s="5">
        <v>0</v>
      </c>
      <c r="N1063" s="5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6">
        <v>0</v>
      </c>
      <c r="W1063" s="5">
        <v>0</v>
      </c>
      <c r="X1063" s="6">
        <v>0</v>
      </c>
      <c r="Y1063" s="5">
        <v>0</v>
      </c>
      <c r="Z1063" s="2"/>
    </row>
    <row r="1064" spans="1:26" ht="35.25" customHeight="1" outlineLevel="4">
      <c r="A1064" s="26" t="s">
        <v>159</v>
      </c>
      <c r="B1064" s="27" t="s">
        <v>905</v>
      </c>
      <c r="C1064" s="28" t="s">
        <v>2</v>
      </c>
      <c r="D1064" s="25">
        <f>D1065</f>
        <v>100000</v>
      </c>
      <c r="E1064" s="25">
        <f t="shared" si="16"/>
        <v>50000</v>
      </c>
      <c r="F1064" s="25">
        <f>F1065</f>
        <v>150000</v>
      </c>
      <c r="G1064" s="5">
        <v>0</v>
      </c>
      <c r="H1064" s="5">
        <v>0</v>
      </c>
      <c r="I1064" s="5">
        <v>0</v>
      </c>
      <c r="J1064" s="5">
        <v>0</v>
      </c>
      <c r="K1064" s="5">
        <v>0</v>
      </c>
      <c r="L1064" s="5">
        <v>0</v>
      </c>
      <c r="M1064" s="5">
        <v>0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6">
        <v>0</v>
      </c>
      <c r="W1064" s="5">
        <v>0</v>
      </c>
      <c r="X1064" s="6">
        <v>0</v>
      </c>
      <c r="Y1064" s="5">
        <v>0</v>
      </c>
      <c r="Z1064" s="2"/>
    </row>
    <row r="1065" spans="1:26" ht="36" customHeight="1" outlineLevel="5">
      <c r="A1065" s="26" t="s">
        <v>59</v>
      </c>
      <c r="B1065" s="27" t="s">
        <v>905</v>
      </c>
      <c r="C1065" s="28" t="s">
        <v>3</v>
      </c>
      <c r="D1065" s="25">
        <f>D1066</f>
        <v>100000</v>
      </c>
      <c r="E1065" s="25">
        <f t="shared" si="16"/>
        <v>50000</v>
      </c>
      <c r="F1065" s="25">
        <f>F1066</f>
        <v>150000</v>
      </c>
      <c r="G1065" s="5">
        <v>0</v>
      </c>
      <c r="H1065" s="5">
        <v>0</v>
      </c>
      <c r="I1065" s="5">
        <v>0</v>
      </c>
      <c r="J1065" s="5">
        <v>0</v>
      </c>
      <c r="K1065" s="5">
        <v>0</v>
      </c>
      <c r="L1065" s="5">
        <v>0</v>
      </c>
      <c r="M1065" s="5">
        <v>0</v>
      </c>
      <c r="N1065" s="5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6">
        <v>0</v>
      </c>
      <c r="W1065" s="5">
        <v>0</v>
      </c>
      <c r="X1065" s="6">
        <v>0</v>
      </c>
      <c r="Y1065" s="5">
        <v>0</v>
      </c>
      <c r="Z1065" s="2"/>
    </row>
    <row r="1066" spans="1:26" ht="30" outlineLevel="6">
      <c r="A1066" s="26" t="s">
        <v>60</v>
      </c>
      <c r="B1066" s="27" t="s">
        <v>905</v>
      </c>
      <c r="C1066" s="28" t="s">
        <v>4</v>
      </c>
      <c r="D1066" s="25">
        <v>100000</v>
      </c>
      <c r="E1066" s="25">
        <f t="shared" si="16"/>
        <v>50000</v>
      </c>
      <c r="F1066" s="25">
        <v>150000</v>
      </c>
      <c r="G1066" s="5">
        <v>0</v>
      </c>
      <c r="H1066" s="5">
        <v>0</v>
      </c>
      <c r="I1066" s="5">
        <v>0</v>
      </c>
      <c r="J1066" s="5">
        <v>0</v>
      </c>
      <c r="K1066" s="5">
        <v>0</v>
      </c>
      <c r="L1066" s="5">
        <v>0</v>
      </c>
      <c r="M1066" s="5">
        <v>0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v>0</v>
      </c>
      <c r="V1066" s="6">
        <v>0</v>
      </c>
      <c r="W1066" s="5">
        <v>0</v>
      </c>
      <c r="X1066" s="6">
        <v>0</v>
      </c>
      <c r="Y1066" s="5">
        <v>0</v>
      </c>
      <c r="Z1066" s="2"/>
    </row>
    <row r="1067" spans="1:26">
      <c r="A1067" s="29" t="s">
        <v>160</v>
      </c>
      <c r="B1067" s="30" t="s">
        <v>906</v>
      </c>
      <c r="C1067" s="31" t="s">
        <v>2</v>
      </c>
      <c r="D1067" s="32">
        <f>D1068+D1071</f>
        <v>1419668</v>
      </c>
      <c r="E1067" s="32">
        <f t="shared" si="16"/>
        <v>-7098</v>
      </c>
      <c r="F1067" s="32">
        <f>F1068+F1071</f>
        <v>1412570</v>
      </c>
      <c r="G1067" s="5">
        <v>0</v>
      </c>
      <c r="H1067" s="5">
        <v>0</v>
      </c>
      <c r="I1067" s="5">
        <v>0</v>
      </c>
      <c r="J1067" s="5">
        <v>0</v>
      </c>
      <c r="K1067" s="5">
        <v>0</v>
      </c>
      <c r="L1067" s="5">
        <v>0</v>
      </c>
      <c r="M1067" s="5">
        <v>0</v>
      </c>
      <c r="N1067" s="5">
        <v>0</v>
      </c>
      <c r="O1067" s="5">
        <v>0</v>
      </c>
      <c r="P1067" s="5">
        <v>0</v>
      </c>
      <c r="Q1067" s="5">
        <v>0</v>
      </c>
      <c r="R1067" s="5">
        <v>0</v>
      </c>
      <c r="S1067" s="5">
        <v>0</v>
      </c>
      <c r="T1067" s="5">
        <v>0</v>
      </c>
      <c r="U1067" s="5">
        <v>0</v>
      </c>
      <c r="V1067" s="6">
        <v>0.77947208784025557</v>
      </c>
      <c r="W1067" s="5">
        <v>0</v>
      </c>
      <c r="X1067" s="6">
        <v>0</v>
      </c>
      <c r="Y1067" s="5">
        <v>0</v>
      </c>
      <c r="Z1067" s="2"/>
    </row>
    <row r="1068" spans="1:26" ht="30.75" customHeight="1" outlineLevel="4">
      <c r="A1068" s="26" t="s">
        <v>161</v>
      </c>
      <c r="B1068" s="27" t="s">
        <v>907</v>
      </c>
      <c r="C1068" s="28" t="s">
        <v>2</v>
      </c>
      <c r="D1068" s="25">
        <f>D1069</f>
        <v>1398374</v>
      </c>
      <c r="E1068" s="25">
        <f t="shared" si="16"/>
        <v>0</v>
      </c>
      <c r="F1068" s="25">
        <f>F1069</f>
        <v>1398374</v>
      </c>
      <c r="G1068" s="5">
        <v>0</v>
      </c>
      <c r="H1068" s="5">
        <v>0</v>
      </c>
      <c r="I1068" s="5">
        <v>0</v>
      </c>
      <c r="J1068" s="5">
        <v>0</v>
      </c>
      <c r="K1068" s="5">
        <v>0</v>
      </c>
      <c r="L1068" s="5">
        <v>0</v>
      </c>
      <c r="M1068" s="5">
        <v>0</v>
      </c>
      <c r="N1068" s="5">
        <v>0</v>
      </c>
      <c r="O1068" s="5">
        <v>0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v>0</v>
      </c>
      <c r="V1068" s="6">
        <v>0.79134164393788786</v>
      </c>
      <c r="W1068" s="5">
        <v>0</v>
      </c>
      <c r="X1068" s="6">
        <v>0</v>
      </c>
      <c r="Y1068" s="5">
        <v>0</v>
      </c>
      <c r="Z1068" s="2"/>
    </row>
    <row r="1069" spans="1:26" ht="66.75" customHeight="1" outlineLevel="5">
      <c r="A1069" s="26" t="s">
        <v>112</v>
      </c>
      <c r="B1069" s="27" t="s">
        <v>907</v>
      </c>
      <c r="C1069" s="28" t="s">
        <v>15</v>
      </c>
      <c r="D1069" s="25">
        <f>D1070</f>
        <v>1398374</v>
      </c>
      <c r="E1069" s="25">
        <f t="shared" si="16"/>
        <v>0</v>
      </c>
      <c r="F1069" s="25">
        <f>F1070</f>
        <v>1398374</v>
      </c>
      <c r="G1069" s="5">
        <v>0</v>
      </c>
      <c r="H1069" s="5">
        <v>0</v>
      </c>
      <c r="I1069" s="5">
        <v>0</v>
      </c>
      <c r="J1069" s="5">
        <v>0</v>
      </c>
      <c r="K1069" s="5">
        <v>0</v>
      </c>
      <c r="L1069" s="5">
        <v>0</v>
      </c>
      <c r="M1069" s="5">
        <v>0</v>
      </c>
      <c r="N1069" s="5">
        <v>0</v>
      </c>
      <c r="O1069" s="5">
        <v>0</v>
      </c>
      <c r="P1069" s="5">
        <v>0</v>
      </c>
      <c r="Q1069" s="5">
        <v>0</v>
      </c>
      <c r="R1069" s="5">
        <v>0</v>
      </c>
      <c r="S1069" s="5">
        <v>0</v>
      </c>
      <c r="T1069" s="5">
        <v>0</v>
      </c>
      <c r="U1069" s="5">
        <v>0</v>
      </c>
      <c r="V1069" s="6">
        <v>0.79134164393788786</v>
      </c>
      <c r="W1069" s="5">
        <v>0</v>
      </c>
      <c r="X1069" s="6">
        <v>0</v>
      </c>
      <c r="Y1069" s="5">
        <v>0</v>
      </c>
      <c r="Z1069" s="2"/>
    </row>
    <row r="1070" spans="1:26" ht="30" outlineLevel="6">
      <c r="A1070" s="26" t="s">
        <v>113</v>
      </c>
      <c r="B1070" s="27" t="s">
        <v>907</v>
      </c>
      <c r="C1070" s="28" t="s">
        <v>16</v>
      </c>
      <c r="D1070" s="25">
        <v>1398374</v>
      </c>
      <c r="E1070" s="25">
        <f t="shared" si="16"/>
        <v>0</v>
      </c>
      <c r="F1070" s="25">
        <v>1398374</v>
      </c>
      <c r="G1070" s="5">
        <v>0</v>
      </c>
      <c r="H1070" s="5">
        <v>0</v>
      </c>
      <c r="I1070" s="5">
        <v>0</v>
      </c>
      <c r="J1070" s="5">
        <v>0</v>
      </c>
      <c r="K1070" s="5">
        <v>0</v>
      </c>
      <c r="L1070" s="5">
        <v>0</v>
      </c>
      <c r="M1070" s="5">
        <v>0</v>
      </c>
      <c r="N1070" s="5">
        <v>0</v>
      </c>
      <c r="O1070" s="5">
        <v>0</v>
      </c>
      <c r="P1070" s="5">
        <v>0</v>
      </c>
      <c r="Q1070" s="5">
        <v>0</v>
      </c>
      <c r="R1070" s="5">
        <v>0</v>
      </c>
      <c r="S1070" s="5">
        <v>0</v>
      </c>
      <c r="T1070" s="5">
        <v>0</v>
      </c>
      <c r="U1070" s="5">
        <v>0</v>
      </c>
      <c r="V1070" s="6">
        <v>0.79134164393788786</v>
      </c>
      <c r="W1070" s="5">
        <v>0</v>
      </c>
      <c r="X1070" s="6">
        <v>0</v>
      </c>
      <c r="Y1070" s="5">
        <v>0</v>
      </c>
      <c r="Z1070" s="2"/>
    </row>
    <row r="1071" spans="1:26" ht="54" customHeight="1" outlineLevel="4">
      <c r="A1071" s="26" t="s">
        <v>129</v>
      </c>
      <c r="B1071" s="27" t="s">
        <v>908</v>
      </c>
      <c r="C1071" s="28" t="s">
        <v>2</v>
      </c>
      <c r="D1071" s="25">
        <f>D1072</f>
        <v>21294</v>
      </c>
      <c r="E1071" s="25">
        <f t="shared" si="16"/>
        <v>-7098</v>
      </c>
      <c r="F1071" s="25">
        <f>F1072</f>
        <v>14196</v>
      </c>
      <c r="G1071" s="5">
        <v>0</v>
      </c>
      <c r="H1071" s="5">
        <v>0</v>
      </c>
      <c r="I1071" s="5">
        <v>0</v>
      </c>
      <c r="J1071" s="5">
        <v>0</v>
      </c>
      <c r="K1071" s="5">
        <v>0</v>
      </c>
      <c r="L1071" s="5">
        <v>0</v>
      </c>
      <c r="M1071" s="5">
        <v>0</v>
      </c>
      <c r="N1071" s="5">
        <v>0</v>
      </c>
      <c r="O1071" s="5">
        <v>0</v>
      </c>
      <c r="P1071" s="5">
        <v>0</v>
      </c>
      <c r="Q1071" s="5">
        <v>0</v>
      </c>
      <c r="R1071" s="5">
        <v>0</v>
      </c>
      <c r="S1071" s="5">
        <v>0</v>
      </c>
      <c r="T1071" s="5">
        <v>0</v>
      </c>
      <c r="U1071" s="5">
        <v>0</v>
      </c>
      <c r="V1071" s="6">
        <v>0</v>
      </c>
      <c r="W1071" s="5">
        <v>0</v>
      </c>
      <c r="X1071" s="6">
        <v>0</v>
      </c>
      <c r="Y1071" s="5">
        <v>0</v>
      </c>
      <c r="Z1071" s="2"/>
    </row>
    <row r="1072" spans="1:26" ht="34.5" customHeight="1" outlineLevel="5">
      <c r="A1072" s="26" t="s">
        <v>59</v>
      </c>
      <c r="B1072" s="27" t="s">
        <v>908</v>
      </c>
      <c r="C1072" s="28" t="s">
        <v>3</v>
      </c>
      <c r="D1072" s="25">
        <f>D1073</f>
        <v>21294</v>
      </c>
      <c r="E1072" s="25">
        <f t="shared" si="16"/>
        <v>-7098</v>
      </c>
      <c r="F1072" s="25">
        <f>F1073</f>
        <v>14196</v>
      </c>
      <c r="G1072" s="5">
        <v>0</v>
      </c>
      <c r="H1072" s="5">
        <v>0</v>
      </c>
      <c r="I1072" s="5">
        <v>0</v>
      </c>
      <c r="J1072" s="5">
        <v>0</v>
      </c>
      <c r="K1072" s="5">
        <v>0</v>
      </c>
      <c r="L1072" s="5">
        <v>0</v>
      </c>
      <c r="M1072" s="5">
        <v>0</v>
      </c>
      <c r="N1072" s="5">
        <v>0</v>
      </c>
      <c r="O1072" s="5">
        <v>0</v>
      </c>
      <c r="P1072" s="5">
        <v>0</v>
      </c>
      <c r="Q1072" s="5">
        <v>0</v>
      </c>
      <c r="R1072" s="5">
        <v>0</v>
      </c>
      <c r="S1072" s="5">
        <v>0</v>
      </c>
      <c r="T1072" s="5">
        <v>0</v>
      </c>
      <c r="U1072" s="5">
        <v>0</v>
      </c>
      <c r="V1072" s="6">
        <v>0</v>
      </c>
      <c r="W1072" s="5">
        <v>0</v>
      </c>
      <c r="X1072" s="6">
        <v>0</v>
      </c>
      <c r="Y1072" s="5">
        <v>0</v>
      </c>
      <c r="Z1072" s="2"/>
    </row>
    <row r="1073" spans="1:26" ht="35.25" customHeight="1" outlineLevel="6">
      <c r="A1073" s="26" t="s">
        <v>60</v>
      </c>
      <c r="B1073" s="27" t="s">
        <v>908</v>
      </c>
      <c r="C1073" s="28" t="s">
        <v>4</v>
      </c>
      <c r="D1073" s="25">
        <v>21294</v>
      </c>
      <c r="E1073" s="25">
        <f t="shared" si="16"/>
        <v>-7098</v>
      </c>
      <c r="F1073" s="25">
        <v>14196</v>
      </c>
      <c r="G1073" s="5">
        <v>0</v>
      </c>
      <c r="H1073" s="5">
        <v>0</v>
      </c>
      <c r="I1073" s="5">
        <v>0</v>
      </c>
      <c r="J1073" s="5">
        <v>0</v>
      </c>
      <c r="K1073" s="5">
        <v>0</v>
      </c>
      <c r="L1073" s="5">
        <v>0</v>
      </c>
      <c r="M1073" s="5">
        <v>0</v>
      </c>
      <c r="N1073" s="5">
        <v>0</v>
      </c>
      <c r="O1073" s="5">
        <v>0</v>
      </c>
      <c r="P1073" s="5">
        <v>0</v>
      </c>
      <c r="Q1073" s="5">
        <v>0</v>
      </c>
      <c r="R1073" s="5">
        <v>0</v>
      </c>
      <c r="S1073" s="5">
        <v>0</v>
      </c>
      <c r="T1073" s="5">
        <v>0</v>
      </c>
      <c r="U1073" s="5">
        <v>0</v>
      </c>
      <c r="V1073" s="6">
        <v>0</v>
      </c>
      <c r="W1073" s="5">
        <v>0</v>
      </c>
      <c r="X1073" s="6">
        <v>0</v>
      </c>
      <c r="Y1073" s="5">
        <v>0</v>
      </c>
      <c r="Z1073" s="2"/>
    </row>
    <row r="1074" spans="1:26" ht="35.25" customHeight="1" outlineLevel="6">
      <c r="A1074" s="29" t="s">
        <v>924</v>
      </c>
      <c r="B1074" s="30" t="s">
        <v>925</v>
      </c>
      <c r="C1074" s="31"/>
      <c r="D1074" s="32">
        <v>0</v>
      </c>
      <c r="E1074" s="25">
        <f t="shared" si="16"/>
        <v>1743382</v>
      </c>
      <c r="F1074" s="32">
        <f>F1075</f>
        <v>1743382</v>
      </c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  <c r="R1074" s="5"/>
      <c r="S1074" s="5"/>
      <c r="T1074" s="5"/>
      <c r="U1074" s="5"/>
      <c r="V1074" s="6"/>
      <c r="W1074" s="5"/>
      <c r="X1074" s="6"/>
      <c r="Y1074" s="5"/>
      <c r="Z1074" s="2"/>
    </row>
    <row r="1075" spans="1:26" ht="35.25" customHeight="1" outlineLevel="6">
      <c r="A1075" s="26" t="s">
        <v>112</v>
      </c>
      <c r="B1075" s="27" t="s">
        <v>925</v>
      </c>
      <c r="C1075" s="28">
        <v>100</v>
      </c>
      <c r="D1075" s="25">
        <v>0</v>
      </c>
      <c r="E1075" s="25">
        <f t="shared" si="16"/>
        <v>1743382</v>
      </c>
      <c r="F1075" s="25">
        <f>F1076</f>
        <v>1743382</v>
      </c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5"/>
      <c r="T1075" s="5"/>
      <c r="U1075" s="5"/>
      <c r="V1075" s="6"/>
      <c r="W1075" s="5"/>
      <c r="X1075" s="6"/>
      <c r="Y1075" s="5"/>
      <c r="Z1075" s="2"/>
    </row>
    <row r="1076" spans="1:26" ht="35.25" customHeight="1" outlineLevel="6">
      <c r="A1076" s="26" t="s">
        <v>113</v>
      </c>
      <c r="B1076" s="27" t="s">
        <v>925</v>
      </c>
      <c r="C1076" s="28">
        <v>120</v>
      </c>
      <c r="D1076" s="25">
        <v>0</v>
      </c>
      <c r="E1076" s="25">
        <f t="shared" si="16"/>
        <v>1743382</v>
      </c>
      <c r="F1076" s="25">
        <v>1743382</v>
      </c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  <c r="R1076" s="5"/>
      <c r="S1076" s="5"/>
      <c r="T1076" s="5"/>
      <c r="U1076" s="5"/>
      <c r="V1076" s="6"/>
      <c r="W1076" s="5"/>
      <c r="X1076" s="6"/>
      <c r="Y1076" s="5"/>
      <c r="Z1076" s="2"/>
    </row>
    <row r="1077" spans="1:26" ht="28.5">
      <c r="A1077" s="29" t="s">
        <v>130</v>
      </c>
      <c r="B1077" s="30" t="s">
        <v>909</v>
      </c>
      <c r="C1077" s="31" t="s">
        <v>2</v>
      </c>
      <c r="D1077" s="32">
        <f>D1078</f>
        <v>342</v>
      </c>
      <c r="E1077" s="32">
        <f t="shared" si="16"/>
        <v>0</v>
      </c>
      <c r="F1077" s="32">
        <f>F1078</f>
        <v>342</v>
      </c>
      <c r="G1077" s="5">
        <v>0</v>
      </c>
      <c r="H1077" s="5">
        <v>0</v>
      </c>
      <c r="I1077" s="5">
        <v>0</v>
      </c>
      <c r="J1077" s="5">
        <v>0</v>
      </c>
      <c r="K1077" s="5">
        <v>0</v>
      </c>
      <c r="L1077" s="5">
        <v>0</v>
      </c>
      <c r="M1077" s="5">
        <v>0</v>
      </c>
      <c r="N1077" s="5">
        <v>0</v>
      </c>
      <c r="O1077" s="5">
        <v>0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>
        <v>0</v>
      </c>
      <c r="V1077" s="6">
        <v>0</v>
      </c>
      <c r="W1077" s="5">
        <v>0</v>
      </c>
      <c r="X1077" s="6">
        <v>0</v>
      </c>
      <c r="Y1077" s="5">
        <v>0</v>
      </c>
      <c r="Z1077" s="2"/>
    </row>
    <row r="1078" spans="1:26" ht="19.5" customHeight="1" outlineLevel="1">
      <c r="A1078" s="29" t="s">
        <v>131</v>
      </c>
      <c r="B1078" s="30" t="s">
        <v>910</v>
      </c>
      <c r="C1078" s="31" t="s">
        <v>2</v>
      </c>
      <c r="D1078" s="32">
        <f>D1079</f>
        <v>342</v>
      </c>
      <c r="E1078" s="32">
        <f t="shared" si="16"/>
        <v>0</v>
      </c>
      <c r="F1078" s="32">
        <f>F1079</f>
        <v>342</v>
      </c>
      <c r="G1078" s="5">
        <v>0</v>
      </c>
      <c r="H1078" s="5">
        <v>0</v>
      </c>
      <c r="I1078" s="5">
        <v>0</v>
      </c>
      <c r="J1078" s="5">
        <v>0</v>
      </c>
      <c r="K1078" s="5">
        <v>0</v>
      </c>
      <c r="L1078" s="5">
        <v>0</v>
      </c>
      <c r="M1078" s="5">
        <v>0</v>
      </c>
      <c r="N1078" s="5">
        <v>0</v>
      </c>
      <c r="O1078" s="5">
        <v>0</v>
      </c>
      <c r="P1078" s="5">
        <v>0</v>
      </c>
      <c r="Q1078" s="5">
        <v>0</v>
      </c>
      <c r="R1078" s="5">
        <v>0</v>
      </c>
      <c r="S1078" s="5">
        <v>0</v>
      </c>
      <c r="T1078" s="5">
        <v>0</v>
      </c>
      <c r="U1078" s="5">
        <v>0</v>
      </c>
      <c r="V1078" s="6">
        <v>0</v>
      </c>
      <c r="W1078" s="5">
        <v>0</v>
      </c>
      <c r="X1078" s="6">
        <v>0</v>
      </c>
      <c r="Y1078" s="5">
        <v>0</v>
      </c>
      <c r="Z1078" s="2"/>
    </row>
    <row r="1079" spans="1:26" ht="49.5" customHeight="1" outlineLevel="4">
      <c r="A1079" s="26" t="s">
        <v>132</v>
      </c>
      <c r="B1079" s="27" t="s">
        <v>911</v>
      </c>
      <c r="C1079" s="28" t="s">
        <v>2</v>
      </c>
      <c r="D1079" s="25">
        <f>D1080</f>
        <v>342</v>
      </c>
      <c r="E1079" s="25">
        <f t="shared" si="16"/>
        <v>0</v>
      </c>
      <c r="F1079" s="25">
        <f>F1080</f>
        <v>342</v>
      </c>
      <c r="G1079" s="5">
        <v>0</v>
      </c>
      <c r="H1079" s="5">
        <v>0</v>
      </c>
      <c r="I1079" s="5">
        <v>0</v>
      </c>
      <c r="J1079" s="5">
        <v>0</v>
      </c>
      <c r="K1079" s="5">
        <v>0</v>
      </c>
      <c r="L1079" s="5">
        <v>0</v>
      </c>
      <c r="M1079" s="5">
        <v>0</v>
      </c>
      <c r="N1079" s="5">
        <v>0</v>
      </c>
      <c r="O1079" s="5">
        <v>0</v>
      </c>
      <c r="P1079" s="5">
        <v>0</v>
      </c>
      <c r="Q1079" s="5">
        <v>0</v>
      </c>
      <c r="R1079" s="5">
        <v>0</v>
      </c>
      <c r="S1079" s="5">
        <v>0</v>
      </c>
      <c r="T1079" s="5">
        <v>0</v>
      </c>
      <c r="U1079" s="5">
        <v>0</v>
      </c>
      <c r="V1079" s="6">
        <v>0</v>
      </c>
      <c r="W1079" s="5">
        <v>0</v>
      </c>
      <c r="X1079" s="6">
        <v>0</v>
      </c>
      <c r="Y1079" s="5">
        <v>0</v>
      </c>
      <c r="Z1079" s="2"/>
    </row>
    <row r="1080" spans="1:26" ht="32.25" customHeight="1" outlineLevel="5">
      <c r="A1080" s="26" t="s">
        <v>59</v>
      </c>
      <c r="B1080" s="27" t="s">
        <v>911</v>
      </c>
      <c r="C1080" s="28" t="s">
        <v>3</v>
      </c>
      <c r="D1080" s="25">
        <f>D1081</f>
        <v>342</v>
      </c>
      <c r="E1080" s="25">
        <f t="shared" si="16"/>
        <v>0</v>
      </c>
      <c r="F1080" s="25">
        <f>F1081</f>
        <v>342</v>
      </c>
      <c r="G1080" s="5">
        <v>0</v>
      </c>
      <c r="H1080" s="5">
        <v>0</v>
      </c>
      <c r="I1080" s="5">
        <v>0</v>
      </c>
      <c r="J1080" s="5">
        <v>0</v>
      </c>
      <c r="K1080" s="5">
        <v>0</v>
      </c>
      <c r="L1080" s="5">
        <v>0</v>
      </c>
      <c r="M1080" s="5">
        <v>0</v>
      </c>
      <c r="N1080" s="5">
        <v>0</v>
      </c>
      <c r="O1080" s="5">
        <v>0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>
        <v>0</v>
      </c>
      <c r="V1080" s="6">
        <v>0</v>
      </c>
      <c r="W1080" s="5">
        <v>0</v>
      </c>
      <c r="X1080" s="6">
        <v>0</v>
      </c>
      <c r="Y1080" s="5">
        <v>0</v>
      </c>
      <c r="Z1080" s="2"/>
    </row>
    <row r="1081" spans="1:26" ht="34.5" customHeight="1" outlineLevel="6">
      <c r="A1081" s="26" t="s">
        <v>60</v>
      </c>
      <c r="B1081" s="27" t="s">
        <v>911</v>
      </c>
      <c r="C1081" s="28" t="s">
        <v>4</v>
      </c>
      <c r="D1081" s="25">
        <v>342</v>
      </c>
      <c r="E1081" s="25">
        <f t="shared" si="16"/>
        <v>0</v>
      </c>
      <c r="F1081" s="25">
        <v>342</v>
      </c>
      <c r="G1081" s="5">
        <v>0</v>
      </c>
      <c r="H1081" s="5">
        <v>0</v>
      </c>
      <c r="I1081" s="5">
        <v>0</v>
      </c>
      <c r="J1081" s="5">
        <v>0</v>
      </c>
      <c r="K1081" s="5">
        <v>0</v>
      </c>
      <c r="L1081" s="5">
        <v>0</v>
      </c>
      <c r="M1081" s="5">
        <v>0</v>
      </c>
      <c r="N1081" s="5">
        <v>0</v>
      </c>
      <c r="O1081" s="5">
        <v>0</v>
      </c>
      <c r="P1081" s="5">
        <v>0</v>
      </c>
      <c r="Q1081" s="5">
        <v>0</v>
      </c>
      <c r="R1081" s="5">
        <v>0</v>
      </c>
      <c r="S1081" s="5">
        <v>0</v>
      </c>
      <c r="T1081" s="5">
        <v>0</v>
      </c>
      <c r="U1081" s="5">
        <v>0</v>
      </c>
      <c r="V1081" s="6">
        <v>0</v>
      </c>
      <c r="W1081" s="5">
        <v>0</v>
      </c>
      <c r="X1081" s="6">
        <v>0</v>
      </c>
      <c r="Y1081" s="5">
        <v>0</v>
      </c>
      <c r="Z1081" s="2"/>
    </row>
    <row r="1082" spans="1:26" ht="22.5" customHeight="1">
      <c r="A1082" s="54" t="s">
        <v>47</v>
      </c>
      <c r="B1082" s="55"/>
      <c r="C1082" s="55"/>
      <c r="D1082" s="37">
        <f>D7+D30+D130+D135+D156+D173+D192+D227+D408+D451+D490+D503+D646+D691+D704+D718+D739+D760+D770+D804+D817+D826+D864+D878+D966+D970+D1010+D1014+D1037+D1058+D1067+D1077+D143</f>
        <v>1569057889.9699998</v>
      </c>
      <c r="E1082" s="32">
        <f t="shared" si="16"/>
        <v>-10745075.650000095</v>
      </c>
      <c r="F1082" s="37">
        <f>F7+F30+F130+F135+F156+F173+F192+F227+F408+F451+F490+F503+F646+F691+F704+F718+F739+F760+F770+F804+F817+F826+F864+F878+F966+F970+F1010+F1014+F1037+F1058+F1067+F1077+F143+F1074</f>
        <v>1558312814.3199997</v>
      </c>
      <c r="G1082" s="7">
        <v>0</v>
      </c>
      <c r="H1082" s="7">
        <v>0</v>
      </c>
      <c r="I1082" s="7">
        <v>0</v>
      </c>
      <c r="J1082" s="7">
        <v>0</v>
      </c>
      <c r="K1082" s="7">
        <v>0</v>
      </c>
      <c r="L1082" s="7">
        <v>0</v>
      </c>
      <c r="M1082" s="7">
        <v>0</v>
      </c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8">
        <v>0.57164169319093594</v>
      </c>
      <c r="W1082" s="7">
        <v>0</v>
      </c>
      <c r="X1082" s="8">
        <v>0</v>
      </c>
      <c r="Y1082" s="7">
        <v>0</v>
      </c>
      <c r="Z1082" s="2"/>
    </row>
    <row r="1083" spans="1:26" ht="12.75" customHeight="1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 t="s">
        <v>1</v>
      </c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7"/>
      <c r="M1084" s="57"/>
      <c r="N1084" s="57"/>
      <c r="O1084" s="57"/>
      <c r="P1084" s="57"/>
      <c r="Q1084" s="57"/>
      <c r="R1084" s="57"/>
      <c r="S1084" s="57"/>
      <c r="T1084" s="57"/>
      <c r="U1084" s="57"/>
      <c r="V1084" s="9"/>
      <c r="W1084" s="9"/>
      <c r="X1084" s="9"/>
      <c r="Y1084" s="9"/>
      <c r="Z1084" s="2"/>
    </row>
  </sheetData>
  <mergeCells count="30">
    <mergeCell ref="B1:F1"/>
    <mergeCell ref="A1082:C1082"/>
    <mergeCell ref="A1084:U1084"/>
    <mergeCell ref="V5:V6"/>
    <mergeCell ref="S5:S6"/>
    <mergeCell ref="T5:T6"/>
    <mergeCell ref="U5:U6"/>
    <mergeCell ref="M5:M6"/>
    <mergeCell ref="P5:P6"/>
    <mergeCell ref="R5:R6"/>
    <mergeCell ref="H5:H6"/>
    <mergeCell ref="I5:I6"/>
    <mergeCell ref="J5:J6"/>
    <mergeCell ref="K5:K6"/>
    <mergeCell ref="F5:F6"/>
    <mergeCell ref="N5:N6"/>
    <mergeCell ref="G5:G6"/>
    <mergeCell ref="E5:E6"/>
    <mergeCell ref="W5:W6"/>
    <mergeCell ref="A3:W3"/>
    <mergeCell ref="A4:Y4"/>
    <mergeCell ref="O5:O6"/>
    <mergeCell ref="L5:L6"/>
    <mergeCell ref="X5:X6"/>
    <mergeCell ref="Y5:Y6"/>
    <mergeCell ref="A2:F2"/>
    <mergeCell ref="A5:A6"/>
    <mergeCell ref="B5:B6"/>
    <mergeCell ref="C5:C6"/>
    <mergeCell ref="D5:D6"/>
  </mergeCells>
  <pageMargins left="0.59055118110236227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2023-12-26T09:55:48Z</cp:lastPrinted>
  <dcterms:created xsi:type="dcterms:W3CDTF">2023-08-08T07:05:49Z</dcterms:created>
  <dcterms:modified xsi:type="dcterms:W3CDTF">2024-01-09T06:44:48Z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