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35" windowWidth="15480" windowHeight="10995" activeTab="1"/>
  </bookViews>
  <sheets>
    <sheet name="ТЗ_План_ввода_мощностей" sheetId="5" r:id="rId1"/>
    <sheet name="ТЗ_Перечень_мероприятий" sheetId="7" r:id="rId2"/>
  </sheets>
  <externalReferences>
    <externalReference r:id="rId3"/>
    <externalReference r:id="rId4"/>
  </externalReferences>
  <definedNames>
    <definedName name="_xlnm._FilterDatabase" localSheetId="0" hidden="1">ТЗ_План_ввода_мощностей!$A$14:$W$14</definedName>
    <definedName name="договоры">[1]контрагенты!$B$2:$B$1000</definedName>
    <definedName name="_xlnm.Print_Titles" localSheetId="1">ТЗ_Перечень_мероприятий!$10:$10</definedName>
    <definedName name="_xlnm.Print_Titles" localSheetId="0">ТЗ_План_ввода_мощностей!$11:$13</definedName>
    <definedName name="_xlnm.Print_Area" localSheetId="1">ТЗ_Перечень_мероприятий!$A$1:$G$38</definedName>
    <definedName name="_xlnm.Print_Area" localSheetId="0">ТЗ_План_ввода_мощностей!$A$1:$W$57</definedName>
    <definedName name="СписокМО">[2]СписокМО!$C$2:$C$280</definedName>
  </definedNames>
  <calcPr calcId="125725"/>
  <fileRecoveryPr repairLoad="1"/>
</workbook>
</file>

<file path=xl/calcChain.xml><?xml version="1.0" encoding="utf-8"?>
<calcChain xmlns="http://schemas.openxmlformats.org/spreadsheetml/2006/main">
  <c r="L40" i="5"/>
  <c r="W40" l="1"/>
  <c r="M40"/>
  <c r="W39"/>
  <c r="M39"/>
  <c r="A23" i="7"/>
  <c r="F23"/>
  <c r="A38" i="5" l="1"/>
  <c r="W38"/>
  <c r="M38"/>
  <c r="K36"/>
  <c r="J36"/>
  <c r="I57"/>
  <c r="W37"/>
  <c r="M37"/>
  <c r="W36"/>
  <c r="M36"/>
  <c r="M57" l="1"/>
  <c r="A33" i="7" l="1"/>
  <c r="A34" s="1"/>
  <c r="A35" s="1"/>
  <c r="A36" s="1"/>
  <c r="A37" s="1"/>
  <c r="A31"/>
  <c r="F30"/>
  <c r="A30"/>
  <c r="A15"/>
  <c r="A16" s="1"/>
  <c r="A17" s="1"/>
  <c r="A18" s="1"/>
  <c r="A19" s="1"/>
  <c r="A20" s="1"/>
  <c r="A21" s="1"/>
  <c r="A24" s="1"/>
  <c r="A25" s="1"/>
  <c r="F13"/>
  <c r="V57" i="5" l="1"/>
  <c r="U57"/>
  <c r="T57"/>
  <c r="S57"/>
  <c r="L57"/>
  <c r="K57"/>
  <c r="J57"/>
  <c r="W56"/>
  <c r="M56"/>
  <c r="W55"/>
  <c r="M55"/>
  <c r="W54"/>
  <c r="M54"/>
  <c r="W53"/>
  <c r="M53"/>
  <c r="W52"/>
  <c r="M52"/>
  <c r="W51"/>
  <c r="M51"/>
  <c r="W50"/>
  <c r="M50"/>
  <c r="W49"/>
  <c r="M49"/>
  <c r="W48"/>
  <c r="M48"/>
  <c r="W47"/>
  <c r="M47"/>
  <c r="W46"/>
  <c r="M46"/>
  <c r="W45"/>
  <c r="M45"/>
  <c r="W44"/>
  <c r="M44"/>
  <c r="W43"/>
  <c r="M43"/>
  <c r="W42"/>
  <c r="M42"/>
  <c r="W35"/>
  <c r="M35"/>
  <c r="W34"/>
  <c r="W57" s="1"/>
  <c r="W58" s="1"/>
  <c r="M34"/>
  <c r="W33"/>
  <c r="M33"/>
  <c r="A33"/>
  <c r="A34" s="1"/>
  <c r="A35" s="1"/>
  <c r="W32"/>
  <c r="M32"/>
  <c r="W31"/>
  <c r="M31"/>
  <c r="W30"/>
  <c r="M30"/>
  <c r="W29"/>
  <c r="M29"/>
  <c r="P28"/>
  <c r="W28" s="1"/>
  <c r="M28"/>
  <c r="F28"/>
  <c r="W27"/>
  <c r="M27"/>
  <c r="W26"/>
  <c r="M26"/>
  <c r="W25"/>
  <c r="M25"/>
  <c r="W24"/>
  <c r="M24"/>
  <c r="W23"/>
  <c r="M23"/>
  <c r="W22"/>
  <c r="M22"/>
  <c r="W21"/>
  <c r="M21"/>
  <c r="W20"/>
  <c r="M20"/>
  <c r="W19"/>
  <c r="M19"/>
  <c r="W18"/>
  <c r="M18"/>
  <c r="P17"/>
  <c r="W17" s="1"/>
  <c r="M17"/>
  <c r="F17"/>
  <c r="P16"/>
  <c r="W16" s="1"/>
  <c r="M16"/>
  <c r="F16"/>
  <c r="W15"/>
  <c r="M15"/>
</calcChain>
</file>

<file path=xl/comments1.xml><?xml version="1.0" encoding="utf-8"?>
<comments xmlns="http://schemas.openxmlformats.org/spreadsheetml/2006/main">
  <authors>
    <author>Автор</author>
  </authors>
  <commentList>
    <comment ref="D15" authorId="0">
      <text>
        <r>
          <rPr>
            <b/>
            <sz val="9"/>
            <color indexed="81"/>
            <rFont val="Tahoma"/>
            <family val="2"/>
            <charset val="204"/>
          </rPr>
          <t>Автор:</t>
        </r>
        <r>
          <rPr>
            <sz val="9"/>
            <color indexed="81"/>
            <rFont val="Tahoma"/>
            <family val="2"/>
            <charset val="204"/>
          </rPr>
          <t xml:space="preserve">
факт</t>
        </r>
      </text>
    </comment>
    <comment ref="G15" authorId="0">
      <text>
        <r>
          <rPr>
            <b/>
            <sz val="9"/>
            <color indexed="81"/>
            <rFont val="Tahoma"/>
            <family val="2"/>
            <charset val="204"/>
          </rPr>
          <t>Автор:</t>
        </r>
        <r>
          <rPr>
            <sz val="9"/>
            <color indexed="81"/>
            <rFont val="Tahoma"/>
            <family val="2"/>
            <charset val="204"/>
          </rPr>
          <t xml:space="preserve">
на основании ДС № 2 к ДНП</t>
        </r>
      </text>
    </comment>
    <comment ref="P15" authorId="0">
      <text>
        <r>
          <rPr>
            <b/>
            <sz val="9"/>
            <color indexed="81"/>
            <rFont val="Tahoma"/>
            <family val="2"/>
            <charset val="204"/>
          </rPr>
          <t>Автор:</t>
        </r>
        <r>
          <rPr>
            <sz val="9"/>
            <color indexed="81"/>
            <rFont val="Tahoma"/>
            <family val="2"/>
            <charset val="204"/>
          </rPr>
          <t xml:space="preserve">
факт</t>
        </r>
      </text>
    </comment>
    <comment ref="Q15" authorId="0">
      <text>
        <r>
          <rPr>
            <b/>
            <sz val="9"/>
            <color indexed="81"/>
            <rFont val="Tahoma"/>
            <family val="2"/>
            <charset val="204"/>
          </rPr>
          <t>Автор:</t>
        </r>
        <r>
          <rPr>
            <sz val="9"/>
            <color indexed="81"/>
            <rFont val="Tahoma"/>
            <family val="2"/>
            <charset val="204"/>
          </rPr>
          <t xml:space="preserve">
на основании ДС № 3 к ДНП</t>
        </r>
      </text>
    </comment>
    <comment ref="G18" authorId="0">
      <text>
        <r>
          <rPr>
            <b/>
            <sz val="9"/>
            <color indexed="81"/>
            <rFont val="Tahoma"/>
            <family val="2"/>
            <charset val="204"/>
          </rPr>
          <t>Автор:</t>
        </r>
        <r>
          <rPr>
            <sz val="9"/>
            <color indexed="81"/>
            <rFont val="Tahoma"/>
            <family val="2"/>
            <charset val="204"/>
          </rPr>
          <t xml:space="preserve">
следственный комитет</t>
        </r>
      </text>
    </comment>
    <comment ref="Q18" authorId="0">
      <text>
        <r>
          <rPr>
            <b/>
            <sz val="9"/>
            <color indexed="81"/>
            <rFont val="Tahoma"/>
            <family val="2"/>
            <charset val="204"/>
          </rPr>
          <t>Автор:</t>
        </r>
        <r>
          <rPr>
            <sz val="9"/>
            <color indexed="81"/>
            <rFont val="Tahoma"/>
            <family val="2"/>
            <charset val="204"/>
          </rPr>
          <t xml:space="preserve">
КНС, водоотведение</t>
        </r>
      </text>
    </comment>
    <comment ref="F19" authorId="0">
      <text>
        <r>
          <rPr>
            <b/>
            <sz val="9"/>
            <color indexed="81"/>
            <rFont val="Tahoma"/>
            <family val="2"/>
            <charset val="204"/>
          </rPr>
          <t>Автор:</t>
        </r>
        <r>
          <rPr>
            <sz val="9"/>
            <color indexed="81"/>
            <rFont val="Tahoma"/>
            <family val="2"/>
            <charset val="204"/>
          </rPr>
          <t xml:space="preserve">
следственный комитет (Ленина)</t>
        </r>
      </text>
    </comment>
    <comment ref="Q20" authorId="0">
      <text>
        <r>
          <rPr>
            <b/>
            <sz val="9"/>
            <color indexed="81"/>
            <rFont val="Tahoma"/>
            <family val="2"/>
            <charset val="204"/>
          </rPr>
          <t>Автор:</t>
        </r>
        <r>
          <rPr>
            <sz val="9"/>
            <color indexed="81"/>
            <rFont val="Tahoma"/>
            <family val="2"/>
            <charset val="204"/>
          </rPr>
          <t xml:space="preserve">
КНС, водоотведение</t>
        </r>
      </text>
    </comment>
    <comment ref="R21" authorId="0">
      <text>
        <r>
          <rPr>
            <b/>
            <sz val="9"/>
            <color indexed="81"/>
            <rFont val="Tahoma"/>
            <family val="2"/>
            <charset val="204"/>
          </rPr>
          <t>Автор:</t>
        </r>
        <r>
          <rPr>
            <sz val="9"/>
            <color indexed="81"/>
            <rFont val="Tahoma"/>
            <family val="2"/>
            <charset val="204"/>
          </rPr>
          <t xml:space="preserve">
КНС, водоотведение</t>
        </r>
      </text>
    </comment>
    <comment ref="R23" authorId="0">
      <text>
        <r>
          <rPr>
            <b/>
            <sz val="9"/>
            <color indexed="81"/>
            <rFont val="Tahoma"/>
            <family val="2"/>
            <charset val="204"/>
          </rPr>
          <t>Автор:</t>
        </r>
        <r>
          <rPr>
            <sz val="9"/>
            <color indexed="81"/>
            <rFont val="Tahoma"/>
            <family val="2"/>
            <charset val="204"/>
          </rPr>
          <t xml:space="preserve">
КНС, водоотведение</t>
        </r>
      </text>
    </comment>
    <comment ref="Q25" authorId="0">
      <text>
        <r>
          <rPr>
            <b/>
            <sz val="9"/>
            <color indexed="81"/>
            <rFont val="Tahoma"/>
            <family val="2"/>
            <charset val="204"/>
          </rPr>
          <t>Автор:</t>
        </r>
        <r>
          <rPr>
            <sz val="9"/>
            <color indexed="81"/>
            <rFont val="Tahoma"/>
            <family val="2"/>
            <charset val="204"/>
          </rPr>
          <t xml:space="preserve">
септик</t>
        </r>
      </text>
    </comment>
    <comment ref="S26" authorId="0">
      <text>
        <r>
          <rPr>
            <b/>
            <sz val="9"/>
            <color indexed="81"/>
            <rFont val="Tahoma"/>
            <family val="2"/>
            <charset val="204"/>
          </rPr>
          <t>Автор:</t>
        </r>
        <r>
          <rPr>
            <sz val="9"/>
            <color indexed="81"/>
            <rFont val="Tahoma"/>
            <family val="2"/>
            <charset val="204"/>
          </rPr>
          <t xml:space="preserve">
+ КНС по ул Шумавцова - реконструкция, водоотведение</t>
        </r>
      </text>
    </comment>
    <comment ref="S28" authorId="0">
      <text>
        <r>
          <rPr>
            <b/>
            <sz val="9"/>
            <color indexed="81"/>
            <rFont val="Tahoma"/>
            <family val="2"/>
            <charset val="204"/>
          </rPr>
          <t>Автор:</t>
        </r>
        <r>
          <rPr>
            <sz val="9"/>
            <color indexed="81"/>
            <rFont val="Tahoma"/>
            <family val="2"/>
            <charset val="204"/>
          </rPr>
          <t xml:space="preserve">
септик</t>
        </r>
      </text>
    </comment>
    <comment ref="F29" authorId="0">
      <text>
        <r>
          <rPr>
            <b/>
            <sz val="9"/>
            <color indexed="81"/>
            <rFont val="Tahoma"/>
            <family val="2"/>
            <charset val="204"/>
          </rPr>
          <t>Автор:</t>
        </r>
        <r>
          <rPr>
            <sz val="9"/>
            <color indexed="81"/>
            <rFont val="Tahoma"/>
            <family val="2"/>
            <charset val="204"/>
          </rPr>
          <t xml:space="preserve">
дата подключения по дНП - 01.10.2017</t>
        </r>
      </text>
    </comment>
    <comment ref="P29" authorId="0">
      <text>
        <r>
          <rPr>
            <b/>
            <sz val="9"/>
            <color indexed="81"/>
            <rFont val="Tahoma"/>
            <family val="2"/>
            <charset val="204"/>
          </rPr>
          <t>Автор:</t>
        </r>
        <r>
          <rPr>
            <sz val="9"/>
            <color indexed="81"/>
            <rFont val="Tahoma"/>
            <family val="2"/>
            <charset val="204"/>
          </rPr>
          <t xml:space="preserve">
дата подключения по дНП - 01.10.2017</t>
        </r>
      </text>
    </comment>
    <comment ref="F30" authorId="0">
      <text>
        <r>
          <rPr>
            <b/>
            <sz val="9"/>
            <color indexed="81"/>
            <rFont val="Tahoma"/>
            <family val="2"/>
            <charset val="204"/>
          </rPr>
          <t>Автор:</t>
        </r>
        <r>
          <rPr>
            <sz val="9"/>
            <color indexed="81"/>
            <rFont val="Tahoma"/>
            <family val="2"/>
            <charset val="204"/>
          </rPr>
          <t xml:space="preserve">
дата подключения по ДНП - 01.10.2017 г. (91,56 м3/сутки)</t>
        </r>
      </text>
    </comment>
    <comment ref="P30" authorId="0">
      <text>
        <r>
          <rPr>
            <b/>
            <sz val="9"/>
            <color indexed="81"/>
            <rFont val="Tahoma"/>
            <family val="2"/>
            <charset val="204"/>
          </rPr>
          <t>Автор:</t>
        </r>
        <r>
          <rPr>
            <sz val="9"/>
            <color indexed="81"/>
            <rFont val="Tahoma"/>
            <family val="2"/>
            <charset val="204"/>
          </rPr>
          <t xml:space="preserve">
дата подключения по ДНП - 01.10.2017 г. (91,56 м3/сутки)</t>
        </r>
      </text>
    </comment>
  </commentList>
</comments>
</file>

<file path=xl/sharedStrings.xml><?xml version="1.0" encoding="utf-8"?>
<sst xmlns="http://schemas.openxmlformats.org/spreadsheetml/2006/main" count="269" uniqueCount="136">
  <si>
    <t>Приложение 1</t>
  </si>
  <si>
    <t>к Техническому заданию</t>
  </si>
  <si>
    <t>ГП Калужской области "Калугаоблводоканал"</t>
  </si>
  <si>
    <t>по развитию систем водоснабжения и водоотведения</t>
  </si>
  <si>
    <t xml:space="preserve">№ п/п </t>
  </si>
  <si>
    <t>Заказчик</t>
  </si>
  <si>
    <t xml:space="preserve">Объект потребления услуг </t>
  </si>
  <si>
    <t>Мощность (куб. м в сутки)</t>
  </si>
  <si>
    <t>водоснабжение</t>
  </si>
  <si>
    <t>водоотведение</t>
  </si>
  <si>
    <t>ИТОГО</t>
  </si>
  <si>
    <t>АО "ОЭЗ ППТ "Калуга"</t>
  </si>
  <si>
    <t>Объекты капитального строительства резидентов ОЭЗ "Людиново" (производственные здания, строения и сооружения) и здания, строения управления особой экономической зоны "Людиново" и объекты федерального назначения (здания, строения), расположенные по адресу: Калужская область, Людиновский район, д. Войлово</t>
  </si>
  <si>
    <t>8700?</t>
  </si>
  <si>
    <t>Администрация  городского поселения "Город Людиново"</t>
  </si>
  <si>
    <t>Существующие индивидуальные дома  "Аэропорт" по улицам: Сукремльская, Брянская, Весенняя, Сосновая, Луговая, Кирпичная, Сахарная</t>
  </si>
  <si>
    <t>Индивидуальные жилые дома по улицам: 3-го Интернационала, Садовая, Осенняя, Полевая, Трудовая</t>
  </si>
  <si>
    <t>Индивидуальные жилые дома по улицам: Тельмана, Чкалова, Лермонтова, Чапаева, Фрунзе</t>
  </si>
  <si>
    <t>разработано мероприятие по водоотведению (КНС, сеть)</t>
  </si>
  <si>
    <t>Здание следственного комитета РФ в квартале улиц Ленина-Чапаева-Чкалова в районе домов № 1, 3, 5 по ул. Чапаева</t>
  </si>
  <si>
    <t>строительство сети водоснабжения Д=200 (п/э) протяженностью 350 п.м.</t>
  </si>
  <si>
    <t>Индивидуальные жилые дома по улицам: Попова, Котовского, Кондакова, Гайдара</t>
  </si>
  <si>
    <t>разработано мероприятие по водоотведению (2 КНС, сеть)</t>
  </si>
  <si>
    <t>Индивидуальные жилые дома по улицам: Черняховского, Ломоносова, Некрасова, Куйбышева, Заречная</t>
  </si>
  <si>
    <t xml:space="preserve">Индивидуальные жилые дома по улице Пролетарская </t>
  </si>
  <si>
    <t>Строительство КНС нецелесообразно, предусмотреть установку выгребов индивидуально либо ЛОС со сбросом очищенных стоков в р. Болва</t>
  </si>
  <si>
    <t xml:space="preserve">Индивидуальные жилые дома по улицам: Чехова, Белинского, Крылова, 9-е сентября, Кирова, Суворова, Бакунина  </t>
  </si>
  <si>
    <t>разработано мероприятие по водоотведению (3 КНС, сеть)</t>
  </si>
  <si>
    <t>Индивидуальные жилые дома по улицам: Достоевского, 40-лет Октября, Кутузова</t>
  </si>
  <si>
    <t>Объекты розничной торговли  от ул. Маяковского до ЗАО "Кронтиф-Центр"</t>
  </si>
  <si>
    <t>рассматривать индивидуально для объекта</t>
  </si>
  <si>
    <t xml:space="preserve">Объекты в районе улиц: Киреева - Тепловозостроителей; Мичурина -Анатьева; д. Колотовка </t>
  </si>
  <si>
    <t>земельные участки, сформированные для предоставления в рамках Закона Калужской области от 26.06.2012 № 275-ОЗ "О случаях и порядке бесплатного предоставления в Калужской области земельных участков гражданам, имеющим трех и более детей"</t>
  </si>
  <si>
    <t>Микрорайон "Журавка"</t>
  </si>
  <si>
    <t>Индивидуальные жилые дома по улицам: ул. Красноармейская-ул. Осипенко, ул. С.Щедрина, Табачникова, Дмитрова, Захарова, Тракторная, Зеленая, Озерная, Механизаторов, Свердлова, Мичурина, Киреева, Полякова, Советская, Островского, Октябрьская, Войкова…</t>
  </si>
  <si>
    <t>Реконструкция КНС-8 
Реконструкция напорных линий - каких? Какая протяженность?</t>
  </si>
  <si>
    <t xml:space="preserve">Жилой микрорайон четырехэтажных домов по адресу: ул. Пионерская (район недостроенного здания школы) </t>
  </si>
  <si>
    <t>Жилой комплекс по ул. Лесопарковая</t>
  </si>
  <si>
    <t>Моисеенков А.В.</t>
  </si>
  <si>
    <t xml:space="preserve">"Строящееся нежилое двухэтажное здание высотой 9 метров", расположенное по адресу : Калужская область, г. Людиново, ул. Лясоцкого, д. 2/1 </t>
  </si>
  <si>
    <t>МУП "Людиновские тепловые сети"</t>
  </si>
  <si>
    <t>Котельная мощностью 20 гКал/час (одноэтажное здание высотой 5 метров)", расположенный по адресу: г. Людиново, квартал ул. Маяковского-Щербакова-Козлова, район сукремльского кладбища, кадастровый номер земельного участка: 40:28:030304:428</t>
  </si>
  <si>
    <t>ООО "Простор-Строй"</t>
  </si>
  <si>
    <t>Всего по МО</t>
  </si>
  <si>
    <t>Общеобразовательное учреждение на 1000 мест, расположенное по адресу: Калужская область, Людиновский район, г. Людиново, ул. Маяковского, кадастровый номер земельного участка: 40:28:000000:335</t>
  </si>
  <si>
    <t>Администрация МР "Город Людиново и Людиновский район"</t>
  </si>
  <si>
    <t>Объект подключен, исключить</t>
  </si>
  <si>
    <t>нет источника финансирования</t>
  </si>
  <si>
    <t>договор на подключение расторгнут</t>
  </si>
  <si>
    <t>Внести</t>
  </si>
  <si>
    <t>Акимутин Сергей Егорович, Акимутина Марина Ивановна, Акимутина Виктория Сергеевна, Марданов Юрий Султанович, Марданов Денис Юрьевич</t>
  </si>
  <si>
    <t>Помещение, расположенное по адресу: Калужская область, Людиновский район, г.Людиново, ул.Плеханова, д.29, кв.1</t>
  </si>
  <si>
    <t>перенесен в категорию "Объекты с нагрузкой до 40 м3/сутки"</t>
  </si>
  <si>
    <t>Объекты с нагрузкой до 40 м3/сутки, в том числе:</t>
  </si>
  <si>
    <t>Гадасина Лилиана Анатольевна</t>
  </si>
  <si>
    <t>Индивидуальный жилой дом, расположенный по адресу: г. Людиново, ул. Герцена, д. 17А</t>
  </si>
  <si>
    <t>Ульянова Светлана Александровна</t>
  </si>
  <si>
    <t>Жилой дома, расположенный по адресу: Калужская область, г. Людиново. ул.Володарского, 35</t>
  </si>
  <si>
    <t>Чепелев Николай Семенович, Чепелев Дмитрий Николаевич, Платонов Александр Сергеевич</t>
  </si>
  <si>
    <t>Многофункциональное здание, расположенное по адресу: Калужская область, г. Людиново, ул. Ленина, д. 19</t>
  </si>
  <si>
    <t>Игрунева Валентина Ивановна</t>
  </si>
  <si>
    <t>Магазин, расположенный по адресу:  Калужская область, р-он Людиновский, г. Людиново, ул. Московская, д. 30,32</t>
  </si>
  <si>
    <t>Яшновский Игорь Александрович</t>
  </si>
  <si>
    <t>Помещение , расположенное по адресу: Калужская область, Людиновский р-он, г. Людиново, ул. Ленина, д. 15, пом. 1</t>
  </si>
  <si>
    <t xml:space="preserve">ГКУ КО «Людиновское лесничество»
</t>
  </si>
  <si>
    <t xml:space="preserve">Здание конторы лесничества, расположенное по адресу: Калужская область, р-н Людиновский, г.Людиново, ул. Фокина, д.14      </t>
  </si>
  <si>
    <t>Кныш Надежда Сергеевна</t>
  </si>
  <si>
    <t>Жилой дом, расположенный по адресу: Калужская область, Людиновский район, г. Людиново, ул. Фокина, д. 59</t>
  </si>
  <si>
    <t>Приложение 2</t>
  </si>
  <si>
    <t>№ п/п</t>
  </si>
  <si>
    <t>Мероприятие</t>
  </si>
  <si>
    <t xml:space="preserve">Наименование и местонахождение объекта </t>
  </si>
  <si>
    <t>Ед. измерения</t>
  </si>
  <si>
    <t>Объем работ
(натур. показатели)</t>
  </si>
  <si>
    <t>ВОДОСНАБЖЕНИЕ</t>
  </si>
  <si>
    <t xml:space="preserve">п. м. </t>
  </si>
  <si>
    <t>п.м.</t>
  </si>
  <si>
    <t>ВОДООТВЕДЕНИЕ</t>
  </si>
  <si>
    <t>источник финансирования</t>
  </si>
  <si>
    <t>ПЗП в индивидуальном порядке</t>
  </si>
  <si>
    <t>ПЗП по тарифу на подключение</t>
  </si>
  <si>
    <t>капитальные вложения из прибыли</t>
  </si>
  <si>
    <t>-</t>
  </si>
  <si>
    <t>Калужская область, Людиновский район,  г. Людиново ул.Чехова, ул. Белинского, ул. Крылова, ул. 9 Сентября, ул. Кирова</t>
  </si>
  <si>
    <t>Строительство сети холодного водоснабжения диаметром 32мм протяженностью 2 п.м. от точки подключения на существующей водопроводной сети диаметром 200мм, проходящей по ул.Герцена г. Людиново до границы земельного участка с кадастровым номером 40:28:030204:807 с устройством водопроводного колодца на водопроводе диаметром 200мм и запорно-регулирующей арматуры</t>
  </si>
  <si>
    <t>Строительство сети холодного водоснабжения Ду=32 мм про гяженностъю 2 п. м. от точки подключения на существующей водопроводной сети Д=200мм, проходящей по ул.Воподарского г.Людиново до границы земельного участка с кадастровым номером 40:28:010712:0083 с устройством водопроводного колодца на водопроводе Ду=200мм и запорно-регулируюшей арматуры</t>
  </si>
  <si>
    <t>Строительство сети холодного водоснабжения Ду=63 мм протяженностью 7 п.м. (открытым способом про кладки), от точки подключения на существующей водопроводной сети Ду=150 мм, проходящей по ул. Ленина г. Людиново, до границы земельного участка с кадастровым номером 40:28:010708:83, с устройством на водопроводе Ду=50мм водопроводного колодца и запорно-регулирующей арматуры</t>
  </si>
  <si>
    <t>Строительство сети водоотведения диаметром 150 мм протяженностью 8,0 п.м. (открытым способом прокладки) от точки подключения на существующей сети водоотведения диаметром 500 мм, проходящей по ул.Московской г. Людиново до границы земельного участка с кадастровым номером 40:28:010901:47 с устройством на сети водоотведения диаметром 500 мм канализационного колодца</t>
  </si>
  <si>
    <t>Строительство сети холодного водоснабжения диаметром 32 мм протяженностью 5,0 п.м. (открытым способом прокладки) от точки подключения на существующей водопроводной сети диаметром 200мм, проходящей по ул. Московской г. Людиново до границ земельного участка с кадастровым номером 40:28:010901:17 с устройством на сети водоснабжения диаметром 200 мм водопроводного колодца и запорно-регулирующей арматуры</t>
  </si>
  <si>
    <t>Строительство сети холодного водоснабжения диаметром 32 мм протяженностью 7 п.м. (открытым способом прокладки) от точки подключения на существующей водопроводной сети диаметром 150 мм, проходящей по ул. Ленина г. Людиново до границ земельного участка с кадастровым номером 40:28:0110708:397 с устройством на водопроводе диаметром 150 мм водопроводного колодца и запорно-регулирующей арматуры</t>
  </si>
  <si>
    <t>Строительство сети водоотведения Ду=150 мм протяженностью 42 п.м. (открытым способом прокладки) от точки подклюечния на существующей сети водоотведения Ду=150 мм, проходящей в районе ул. Фокина г. Людиново до границы земельного участка с кадастровым номером 40:28:010710:5 с подключением в существующем канализационном колодце на сети водоотведения Ду=150 мм</t>
  </si>
  <si>
    <t>Строительство сети водоотведения Д=150 мм протяженностью 14 п.м. (открытым способом прокладки) от точки подключения на существующей сети водоотведения Д=150 мм, проходящей по Фокина г. Людиново до границы земельного участка с кадастровым номером 40:28:010711:0099 с подключением на сетим водоотведения Д=150 мм в существующем канализационном колодце</t>
  </si>
  <si>
    <t>изменить срок подключения (с 2018 на 2020 согласно условиям договора на подключение)</t>
  </si>
  <si>
    <t>Два проектируемых многоквартирных трехэтажных жилых дома, расположенных по адресу: Калужская область, г. Людиново, ул. Щербакова, д. 5.</t>
  </si>
  <si>
    <t>Разработка проектной документации на выполнение работ по строительству централизованного водоотведения с возможностью подключения индивидуальных жилых домов по улицам: Чехова, Белинского, Крылова, 9-е Сентября, Кирова, Суворова, Краснофлотская, пер.Кирова</t>
  </si>
  <si>
    <t xml:space="preserve">Котельная мощностью 20 Гкал/час (одноэтажное здание высотой 8 метров), расположенная по адресу: г. Людиново, квартал ул. Маяковского-Щербакова-Козлова, кадастровый номер  земельного  участка: 40:28:030304:428 </t>
  </si>
  <si>
    <t>Строительство водопровода Ду=90 мм от границы земельного участка до точки подключения протяженностью 297 п.м.  Устройство в точке подключения в/камеры из ж/бетона размером 2*2,5 м с установкой отсекающей задвижки Ду=100мм-1шт. и рассекающей задвижки Ду=400мм -1шт.</t>
  </si>
  <si>
    <t xml:space="preserve">Строительство водопровода Д=225 мм по ул. Маяковского на участке от пер. Базарный до проектируемой в/камеры протяженностью 312 п.м. </t>
  </si>
  <si>
    <t>Строительство водовода Д=110 мм от площадки застройки (границы земельного участка) до точки  подключения  к существующему водоводу  Д=400 мм. протяженностью 405 п.м. Монтаж не менее 4 ж/б смотровых в/колодцев диаметром 1м, с установкой запорной арматуры Д=100мм – 2 шт. В точке подключения - строительство в/камеры из ж/б плит размером 2*2,5 метра, врезка в существующий водовод  с установкой запорной арматуры Д=100 мм – 1 шт.</t>
  </si>
  <si>
    <t>Строительство сети холодного водоснабжения Ду=32 мм протяженностью 115 п.м. от точки подключения на существующей водопроводной сети Ду=150мм, проходящей по ул.Красноармейской г. Людиновог до границы земельного участка с кадастровым номером 40:28:020205:157 с подключением в проектируемом водопроводном колодце на водопроводе Ду=150мм и устройством запорно-регулирующей арматуры</t>
  </si>
  <si>
    <t>Калужская область, Людиновский район, г. Людиново, ул. 3-го Интернационала, Садовая, Осенняя, Полевая, Трудовая</t>
  </si>
  <si>
    <t>Строительство самотечного канализационного коллектора Ду=150мм протяженностью 27 п.м. от границы земельного участка до точки подключения (существующий канализационный коллектор)</t>
  </si>
  <si>
    <t>Строительство напорного канализационного коллектора 2хД=110 мм от площади застройки (границ земельного участка) до пер. Базарный протяженностью 259 п.м. каждый трубопровод (518 п.м. общей протяженности), методом ГНБ. Для перехода в существующий самотечный коллектор Д=300 мм по пер. Базарный предусмотреть монтаж колодца гасителя, диаметром 2м</t>
  </si>
  <si>
    <t>Строительство  самотечного канализационного  коллектора  Д=150 мм от площадки застройки (границы земельного участка) до точки  подключения  (приемная камера КНС №6) протяженностью 130 п.м.</t>
  </si>
  <si>
    <t>Реконструкция КНС № 6: замена двух насосных агрегатов ФГ144/10,5 (144 м3/ч) на два насосных агрегата АК11065 (160 м3/ч)</t>
  </si>
  <si>
    <t>Калужская область, Людиновский район, г. Людиново, ул. Чехова, Белинского, Крылова, 9-е Сентября, Кирова, Суворова, Краснофлотская, пер.Кирова</t>
  </si>
  <si>
    <t xml:space="preserve">Два проектируемых многоквартирных трехэтажных жилых дома, расположенных по адресу: Калужская область, Людиновский район, г. Людиново, ул. Щербакова, д. 5 </t>
  </si>
  <si>
    <t xml:space="preserve">Строительство водопровода Д=225 мм по ул. Тельмана на участке от  существующего водовода  Д=530 мм по ул. Володарского до проектируемой в/камеры по ул. Маяковского протяженностью 381 п.м. с установкой запорной арматуры Д=200мм – 1 шт. Строительство в/камеры из ж/б 2,5х2м с установкой запорной арматуры Д=200 мм - 3 шт. Строительство водопровода 2х225 мм, на участке от проектируемой в/камеры до площадки застройки (границ земельного участка), протяженностью 36 п.м. каждый трубопровод (72 п.м. общей протяженности). При переходе под а/дорогой по ул. Маяковского - строительство двух футляров Д не менее 400мм, протяженностью 36 п.м. </t>
  </si>
  <si>
    <t>на корректировку инвестиционной программы</t>
  </si>
  <si>
    <t>Закольцовка построенного водовода d-110 мм ПЭ г.Людиново ул.Чехова, ул.Белинского, ул.Крылова, ул. 9 Сентября, ул.Кирова протяженностью 500 п.м.</t>
  </si>
  <si>
    <t>в 2018 году построено</t>
  </si>
  <si>
    <t>в 2019 году построено 4 242 п.м.
в 2020 году запланирована закольцовка 500 п.м.</t>
  </si>
  <si>
    <t xml:space="preserve">Реконструкция существующих объектов централизованной системы водоотведения (КНС) </t>
  </si>
  <si>
    <t>Индивидуальные жилые дома по улицам: Чехова, Белинского, Крылова, 9-е сентября, Кирова</t>
  </si>
  <si>
    <t>Индивидуальные жилые дома по улице Ленина</t>
  </si>
  <si>
    <t>Строительство водовода Д=110 мм (п/э) протяженностью 4250 п.м.</t>
  </si>
  <si>
    <t xml:space="preserve">Строительство водопровода Д=110 мм протяженностью 518 п.м. по ул. Ленина </t>
  </si>
  <si>
    <t>Калужская область, Людиновский район, г. Людиново, ул.Ленина</t>
  </si>
  <si>
    <t>Индивидуальные жилые дома по ул. Пролетарской от д. 81 до д. 141 и от д. 36 до д. 86</t>
  </si>
  <si>
    <t>Индивидуальные жмлые дома по ул. Осипенко от д. 77 до д. 141</t>
  </si>
  <si>
    <t>9.1.</t>
  </si>
  <si>
    <t>9.2.</t>
  </si>
  <si>
    <t>9.3.</t>
  </si>
  <si>
    <t>9.4.</t>
  </si>
  <si>
    <t>9.5.</t>
  </si>
  <si>
    <t>9.6.</t>
  </si>
  <si>
    <t>9.7.</t>
  </si>
  <si>
    <t>9.8.</t>
  </si>
  <si>
    <t>Строительство водопровода из п\э труб Д=110 мм протяженностью 1200 п.м. по ул. Пролетарской от д. 81 до д. 141 и от д. 36 до д. 86</t>
  </si>
  <si>
    <t>Калужская область, Людиновский район, г. Людиново, ул. Пролетарская от д. 81 до д. 141 и от д. 36 до д. 86</t>
  </si>
  <si>
    <t>Строительство водопровода из п\э труб Д=63 мм протяженностью 780 п.м. по ул. Осипенко от д. 77 до д. 141</t>
  </si>
  <si>
    <t>Калужская область, Людиновский район, г. Людиново, ул. Осипенко от д. 77 до д. 141</t>
  </si>
  <si>
    <t>на территории города Людиново на 2015-2023 гг.</t>
  </si>
  <si>
    <t xml:space="preserve">План ввода новых мощностей водопотребления и канализования на период реализации инвестиционной программы на территории г. Людиново (2015–2023 гг.) </t>
  </si>
  <si>
    <t>Строительство системы водоотведения Д=160 мм по ул. Ленина протяженностью 500 п. м.</t>
  </si>
  <si>
    <t>Мероприятия по строительству, реконструкции и модернизации объектов водоснабжения и водоотведения на период реализации инвестиционной программы по развитию систем водоснбжения и водоотведения на территории города Людиново на 2020-2023 гг.</t>
  </si>
</sst>
</file>

<file path=xl/styles.xml><?xml version="1.0" encoding="utf-8"?>
<styleSheet xmlns="http://schemas.openxmlformats.org/spreadsheetml/2006/main">
  <numFmts count="4">
    <numFmt numFmtId="43" formatCode="_-* #,##0.00_р_._-;\-* #,##0.00_р_._-;_-* &quot;-&quot;??_р_._-;_-@_-"/>
    <numFmt numFmtId="164" formatCode="0.0"/>
    <numFmt numFmtId="165" formatCode="_-* #,##0.00[$€-1]_-;\-* #,##0.00[$€-1]_-;_-* &quot;-&quot;??[$€-1]_-"/>
    <numFmt numFmtId="167" formatCode="\ #,##0.00&quot;р. &quot;;\-#,##0.00&quot;р. &quot;;&quot; -&quot;#&quot;р. &quot;;@\ "/>
  </numFmts>
  <fonts count="42">
    <font>
      <sz val="11"/>
      <color theme="1"/>
      <name val="Calibri"/>
      <family val="2"/>
      <charset val="204"/>
      <scheme val="minor"/>
    </font>
    <font>
      <sz val="11"/>
      <color theme="1"/>
      <name val="Calibri"/>
      <family val="2"/>
      <charset val="204"/>
      <scheme val="minor"/>
    </font>
    <font>
      <sz val="11"/>
      <color theme="0"/>
      <name val="Calibri"/>
      <family val="2"/>
      <charset val="204"/>
      <scheme val="minor"/>
    </font>
    <font>
      <sz val="10"/>
      <name val="Arial Cyr"/>
      <charset val="204"/>
    </font>
    <font>
      <sz val="10"/>
      <color indexed="20"/>
      <name val="Arial Cyr"/>
      <family val="2"/>
      <charset val="204"/>
    </font>
    <font>
      <b/>
      <sz val="9"/>
      <color indexed="81"/>
      <name val="Tahoma"/>
      <family val="2"/>
      <charset val="204"/>
    </font>
    <font>
      <sz val="9"/>
      <color indexed="81"/>
      <name val="Tahoma"/>
      <family val="2"/>
      <charset val="204"/>
    </font>
    <font>
      <sz val="10"/>
      <name val="Arial"/>
      <family val="2"/>
      <charset val="204"/>
    </font>
    <font>
      <sz val="10"/>
      <color indexed="8"/>
      <name val="Arial Cyr"/>
      <family val="2"/>
      <charset val="204"/>
    </font>
    <font>
      <sz val="10"/>
      <color indexed="9"/>
      <name val="Arial Cyr"/>
      <family val="2"/>
      <charset val="204"/>
    </font>
    <font>
      <sz val="10"/>
      <color indexed="62"/>
      <name val="Arial Cyr"/>
      <family val="2"/>
      <charset val="204"/>
    </font>
    <font>
      <b/>
      <sz val="10"/>
      <color indexed="63"/>
      <name val="Arial Cyr"/>
      <family val="2"/>
      <charset val="204"/>
    </font>
    <font>
      <b/>
      <sz val="10"/>
      <color indexed="52"/>
      <name val="Arial Cyr"/>
      <family val="2"/>
      <charset val="204"/>
    </font>
    <font>
      <b/>
      <sz val="14"/>
      <name val="Franklin Gothic Medium"/>
      <family val="2"/>
      <charset val="204"/>
    </font>
    <font>
      <b/>
      <sz val="15"/>
      <color indexed="56"/>
      <name val="Arial Cyr"/>
      <family val="2"/>
      <charset val="204"/>
    </font>
    <font>
      <b/>
      <sz val="13"/>
      <color indexed="56"/>
      <name val="Arial Cyr"/>
      <family val="2"/>
      <charset val="204"/>
    </font>
    <font>
      <b/>
      <sz val="11"/>
      <color indexed="56"/>
      <name val="Arial Cyr"/>
      <family val="2"/>
      <charset val="204"/>
    </font>
    <font>
      <b/>
      <sz val="9"/>
      <name val="Tahoma"/>
      <family val="2"/>
      <charset val="204"/>
    </font>
    <font>
      <sz val="9"/>
      <name val="Tahoma"/>
      <family val="2"/>
      <charset val="204"/>
    </font>
    <font>
      <b/>
      <sz val="10"/>
      <color indexed="8"/>
      <name val="Arial Cyr"/>
      <family val="2"/>
      <charset val="204"/>
    </font>
    <font>
      <sz val="10"/>
      <name val="Times New Roman"/>
      <family val="1"/>
      <charset val="204"/>
    </font>
    <font>
      <b/>
      <sz val="10"/>
      <color indexed="9"/>
      <name val="Arial Cyr"/>
      <family val="2"/>
      <charset val="204"/>
    </font>
    <font>
      <sz val="10"/>
      <color indexed="60"/>
      <name val="Arial Cyr"/>
      <family val="2"/>
      <charset val="204"/>
    </font>
    <font>
      <sz val="8"/>
      <name val="Arial"/>
      <family val="2"/>
      <charset val="204"/>
    </font>
    <font>
      <sz val="10"/>
      <color theme="1"/>
      <name val="Arial Cyr"/>
      <family val="2"/>
      <charset val="204"/>
    </font>
    <font>
      <sz val="11"/>
      <color indexed="8"/>
      <name val="Calibri"/>
      <family val="2"/>
      <charset val="204"/>
    </font>
    <font>
      <i/>
      <sz val="10"/>
      <color indexed="23"/>
      <name val="Arial Cyr"/>
      <family val="2"/>
      <charset val="204"/>
    </font>
    <font>
      <sz val="10"/>
      <color indexed="52"/>
      <name val="Arial Cyr"/>
      <family val="2"/>
      <charset val="204"/>
    </font>
    <font>
      <sz val="10"/>
      <color indexed="10"/>
      <name val="Arial Cyr"/>
      <family val="2"/>
      <charset val="204"/>
    </font>
    <font>
      <sz val="10"/>
      <color indexed="17"/>
      <name val="Arial Cyr"/>
      <family val="2"/>
      <charset val="204"/>
    </font>
    <font>
      <sz val="11"/>
      <color rgb="FF006100"/>
      <name val="Calibri"/>
      <family val="2"/>
      <charset val="204"/>
      <scheme val="minor"/>
    </font>
    <font>
      <sz val="12"/>
      <color theme="1"/>
      <name val="Times New Roman"/>
      <family val="1"/>
      <charset val="204"/>
    </font>
    <font>
      <b/>
      <sz val="12"/>
      <color theme="1"/>
      <name val="Times New Roman"/>
      <family val="1"/>
      <charset val="204"/>
    </font>
    <font>
      <b/>
      <sz val="12"/>
      <name val="Times New Roman"/>
      <family val="1"/>
      <charset val="204"/>
    </font>
    <font>
      <sz val="12"/>
      <name val="Times New Roman"/>
      <family val="1"/>
      <charset val="204"/>
    </font>
    <font>
      <sz val="10"/>
      <name val="Times New Roman Cyr"/>
      <family val="1"/>
      <charset val="204"/>
    </font>
    <font>
      <sz val="14"/>
      <name val="Times New Roman"/>
      <family val="1"/>
      <charset val="204"/>
    </font>
    <font>
      <b/>
      <sz val="14"/>
      <name val="Times New Roman"/>
      <family val="1"/>
      <charset val="204"/>
    </font>
    <font>
      <i/>
      <sz val="14"/>
      <name val="Times New Roman"/>
      <family val="1"/>
      <charset val="204"/>
    </font>
    <font>
      <sz val="14"/>
      <name val="Arial"/>
      <family val="2"/>
      <charset val="204"/>
    </font>
    <font>
      <b/>
      <sz val="14"/>
      <name val="Arial"/>
      <family val="2"/>
      <charset val="204"/>
    </font>
    <font>
      <i/>
      <sz val="14"/>
      <name val="Arial"/>
      <family val="2"/>
      <charset val="204"/>
    </font>
  </fonts>
  <fills count="34">
    <fill>
      <patternFill patternType="none"/>
    </fill>
    <fill>
      <patternFill patternType="gray125"/>
    </fill>
    <fill>
      <patternFill patternType="solid">
        <fgColor theme="5"/>
      </patternFill>
    </fill>
    <fill>
      <patternFill patternType="solid">
        <fgColor indexed="45"/>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bgColor indexed="64"/>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6" tint="0.39997558519241921"/>
        <bgColor indexed="64"/>
      </patternFill>
    </fill>
    <fill>
      <patternFill patternType="solid">
        <fgColor theme="6"/>
        <bgColor indexed="64"/>
      </patternFill>
    </fill>
    <fill>
      <patternFill patternType="solid">
        <fgColor rgb="FFC6EFCE"/>
      </patternFill>
    </fill>
    <fill>
      <patternFill patternType="solid">
        <fgColor theme="5" tint="0.59999389629810485"/>
        <bgColor indexed="64"/>
      </patternFill>
    </fill>
    <fill>
      <patternFill patternType="solid">
        <fgColor rgb="FFFFFFCC"/>
      </patternFill>
    </fill>
    <fill>
      <patternFill patternType="solid">
        <fgColor theme="5" tint="0.59999389629810485"/>
        <bgColor indexed="65"/>
      </patternFill>
    </fill>
    <fill>
      <patternFill patternType="solid">
        <fgColor rgb="FFFFFF00"/>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style="thin">
        <color indexed="64"/>
      </right>
      <top style="medium">
        <color indexed="64"/>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104">
    <xf numFmtId="0" fontId="0" fillId="0" borderId="0"/>
    <xf numFmtId="0" fontId="2" fillId="2" borderId="0" applyNumberFormat="0" applyBorder="0" applyAlignment="0" applyProtection="0"/>
    <xf numFmtId="0" fontId="3" fillId="0" borderId="0"/>
    <xf numFmtId="0" fontId="4" fillId="3" borderId="0" applyNumberFormat="0" applyBorder="0" applyAlignment="0" applyProtection="0"/>
    <xf numFmtId="0" fontId="3" fillId="0" borderId="0"/>
    <xf numFmtId="9" fontId="3" fillId="0" borderId="0" applyFont="0" applyFill="0" applyBorder="0" applyAlignment="0" applyProtection="0"/>
    <xf numFmtId="0" fontId="7" fillId="0" borderId="0"/>
    <xf numFmtId="0" fontId="8" fillId="4" borderId="0" applyNumberFormat="0" applyBorder="0" applyAlignment="0" applyProtection="0"/>
    <xf numFmtId="0" fontId="8" fillId="3"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165" fontId="3" fillId="0" borderId="0" applyFont="0" applyFill="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20" borderId="0" applyNumberFormat="0" applyBorder="0" applyAlignment="0" applyProtection="0"/>
    <xf numFmtId="0" fontId="10" fillId="8" borderId="4" applyNumberFormat="0" applyAlignment="0" applyProtection="0"/>
    <xf numFmtId="0" fontId="11" fillId="21" borderId="5" applyNumberFormat="0" applyAlignment="0" applyProtection="0"/>
    <xf numFmtId="0" fontId="12" fillId="21" borderId="4" applyNumberFormat="0" applyAlignment="0" applyProtection="0"/>
    <xf numFmtId="0" fontId="13" fillId="0" borderId="0" applyBorder="0">
      <alignment horizontal="center" vertical="center" wrapText="1"/>
    </xf>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7" fillId="0" borderId="9" applyBorder="0">
      <alignment horizontal="center" vertical="center" wrapText="1"/>
    </xf>
    <xf numFmtId="4" fontId="18" fillId="22" borderId="3" applyBorder="0">
      <alignment horizontal="right"/>
    </xf>
    <xf numFmtId="0" fontId="19" fillId="0" borderId="10" applyNumberFormat="0" applyFill="0" applyAlignment="0" applyProtection="0"/>
    <xf numFmtId="0" fontId="20" fillId="0" borderId="0">
      <alignment horizontal="right" vertical="top" wrapText="1"/>
    </xf>
    <xf numFmtId="0" fontId="21" fillId="23" borderId="2" applyNumberFormat="0" applyAlignment="0" applyProtection="0"/>
    <xf numFmtId="0" fontId="20" fillId="0" borderId="3">
      <alignment horizontal="center" wrapText="1"/>
    </xf>
    <xf numFmtId="0" fontId="22" fillId="24" borderId="0" applyNumberFormat="0" applyBorder="0" applyAlignment="0" applyProtection="0"/>
    <xf numFmtId="0" fontId="3" fillId="0" borderId="0"/>
    <xf numFmtId="0" fontId="23" fillId="0" borderId="0"/>
    <xf numFmtId="0" fontId="1" fillId="0" borderId="0"/>
    <xf numFmtId="0" fontId="24" fillId="0" borderId="0"/>
    <xf numFmtId="0" fontId="1" fillId="0" borderId="0"/>
    <xf numFmtId="0" fontId="1" fillId="0" borderId="0"/>
    <xf numFmtId="0" fontId="25" fillId="0" borderId="0"/>
    <xf numFmtId="0" fontId="26" fillId="0" borderId="0" applyNumberFormat="0" applyFill="0" applyBorder="0" applyAlignment="0" applyProtection="0"/>
    <xf numFmtId="0" fontId="3" fillId="25" borderId="11" applyNumberFormat="0" applyFont="0" applyAlignment="0" applyProtection="0"/>
    <xf numFmtId="0" fontId="27" fillId="0" borderId="12" applyNumberFormat="0" applyFill="0" applyAlignment="0" applyProtection="0"/>
    <xf numFmtId="0" fontId="28" fillId="0" borderId="0" applyNumberFormat="0" applyFill="0" applyBorder="0" applyAlignment="0" applyProtection="0"/>
    <xf numFmtId="0" fontId="20" fillId="0" borderId="0">
      <alignment horizontal="center"/>
    </xf>
    <xf numFmtId="43" fontId="3" fillId="0" borderId="0" applyFont="0" applyFill="0" applyBorder="0" applyAlignment="0" applyProtection="0"/>
    <xf numFmtId="43" fontId="25" fillId="0" borderId="0" applyFont="0" applyFill="0" applyBorder="0" applyAlignment="0" applyProtection="0"/>
    <xf numFmtId="4" fontId="18" fillId="26" borderId="1" applyBorder="0">
      <alignment horizontal="right"/>
    </xf>
    <xf numFmtId="0" fontId="20" fillId="0" borderId="0">
      <alignment horizontal="left" vertical="top"/>
    </xf>
    <xf numFmtId="0" fontId="29" fillId="5" borderId="0" applyNumberFormat="0" applyBorder="0" applyAlignment="0" applyProtection="0"/>
    <xf numFmtId="0" fontId="30" fillId="29" borderId="0" applyNumberFormat="0" applyBorder="0" applyAlignment="0" applyProtection="0"/>
    <xf numFmtId="0" fontId="3" fillId="0" borderId="0"/>
    <xf numFmtId="0" fontId="7" fillId="0" borderId="0"/>
    <xf numFmtId="0" fontId="7" fillId="0" borderId="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0" fillId="0" borderId="3">
      <alignment horizontal="center"/>
    </xf>
    <xf numFmtId="0" fontId="3" fillId="0" borderId="0">
      <alignment vertical="top"/>
    </xf>
    <xf numFmtId="0" fontId="20" fillId="0" borderId="3">
      <alignment horizontal="center"/>
    </xf>
    <xf numFmtId="0" fontId="20" fillId="0" borderId="0">
      <alignment vertical="top"/>
    </xf>
    <xf numFmtId="167" fontId="35" fillId="0" borderId="0" applyFill="0" applyBorder="0" applyAlignment="0" applyProtection="0"/>
    <xf numFmtId="0" fontId="20" fillId="0" borderId="0"/>
    <xf numFmtId="0" fontId="3" fillId="0" borderId="0"/>
    <xf numFmtId="0" fontId="3" fillId="0" borderId="0"/>
    <xf numFmtId="0" fontId="20" fillId="0" borderId="0"/>
    <xf numFmtId="0" fontId="20" fillId="0" borderId="0"/>
    <xf numFmtId="0" fontId="3" fillId="0" borderId="0"/>
    <xf numFmtId="0" fontId="3" fillId="0" borderId="0"/>
    <xf numFmtId="0" fontId="20" fillId="0" borderId="0"/>
    <xf numFmtId="0" fontId="20" fillId="0" borderId="3" applyFill="0" applyProtection="0">
      <alignment horizontal="center"/>
    </xf>
    <xf numFmtId="0" fontId="3" fillId="0" borderId="0">
      <alignment vertical="top"/>
    </xf>
    <xf numFmtId="0" fontId="3" fillId="0" borderId="0"/>
    <xf numFmtId="0" fontId="3" fillId="0" borderId="0"/>
    <xf numFmtId="0" fontId="3" fillId="0" borderId="0"/>
    <xf numFmtId="0" fontId="7" fillId="0" borderId="0"/>
    <xf numFmtId="0" fontId="3" fillId="0" borderId="0"/>
    <xf numFmtId="0" fontId="1" fillId="0" borderId="0"/>
    <xf numFmtId="0" fontId="1" fillId="0" borderId="0"/>
    <xf numFmtId="0" fontId="1" fillId="0" borderId="0"/>
    <xf numFmtId="0" fontId="35" fillId="0" borderId="0"/>
    <xf numFmtId="0" fontId="3" fillId="0" borderId="0" applyProtection="0"/>
    <xf numFmtId="0" fontId="20" fillId="0" borderId="0"/>
    <xf numFmtId="0" fontId="20" fillId="0" borderId="3">
      <alignment horizontal="center" wrapText="1"/>
    </xf>
    <xf numFmtId="0" fontId="3" fillId="31" borderId="15" applyNumberFormat="0" applyFont="0" applyAlignment="0" applyProtection="0"/>
    <xf numFmtId="0" fontId="20" fillId="0" borderId="3">
      <alignment horizontal="center"/>
    </xf>
    <xf numFmtId="0" fontId="20" fillId="0" borderId="3">
      <alignment horizontal="center" wrapText="1"/>
    </xf>
    <xf numFmtId="0" fontId="3" fillId="0" borderId="0"/>
    <xf numFmtId="0" fontId="20" fillId="0" borderId="3">
      <alignment horizontal="center"/>
    </xf>
    <xf numFmtId="0" fontId="20" fillId="0" borderId="0"/>
  </cellStyleXfs>
  <cellXfs count="137">
    <xf numFmtId="0" fontId="0" fillId="0" borderId="0" xfId="0"/>
    <xf numFmtId="0" fontId="31" fillId="0" borderId="0" xfId="0" applyFont="1" applyFill="1" applyAlignment="1">
      <alignment horizontal="left"/>
    </xf>
    <xf numFmtId="0" fontId="32" fillId="0" borderId="0" xfId="0" applyFont="1" applyFill="1"/>
    <xf numFmtId="0" fontId="31" fillId="0" borderId="0" xfId="0" applyFont="1" applyFill="1"/>
    <xf numFmtId="0" fontId="31" fillId="0" borderId="0" xfId="0" applyFont="1" applyFill="1" applyAlignment="1">
      <alignment horizontal="left" vertical="center"/>
    </xf>
    <xf numFmtId="0" fontId="32" fillId="0" borderId="0" xfId="0" applyFont="1" applyFill="1" applyAlignment="1">
      <alignment horizontal="left" vertical="center"/>
    </xf>
    <xf numFmtId="0" fontId="32" fillId="0" borderId="3" xfId="0" applyFont="1" applyFill="1" applyBorder="1" applyAlignment="1">
      <alignment horizontal="center" vertical="center" wrapText="1"/>
    </xf>
    <xf numFmtId="0" fontId="33" fillId="0" borderId="3" xfId="64" applyFont="1" applyFill="1" applyBorder="1" applyAlignment="1">
      <alignment horizontal="center" vertical="center" wrapText="1"/>
    </xf>
    <xf numFmtId="0" fontId="33" fillId="0" borderId="3" xfId="64" applyFont="1" applyFill="1" applyBorder="1" applyAlignment="1">
      <alignment horizontal="left" vertical="center" wrapText="1"/>
    </xf>
    <xf numFmtId="0" fontId="32" fillId="0" borderId="3" xfId="0" applyFont="1" applyFill="1" applyBorder="1" applyAlignment="1">
      <alignment horizontal="left"/>
    </xf>
    <xf numFmtId="0" fontId="32" fillId="0" borderId="3" xfId="0" applyFont="1" applyFill="1" applyBorder="1" applyAlignment="1"/>
    <xf numFmtId="2" fontId="31" fillId="0" borderId="3" xfId="0" applyNumberFormat="1" applyFont="1" applyFill="1" applyBorder="1" applyAlignment="1">
      <alignment horizontal="left" vertical="center" wrapText="1"/>
    </xf>
    <xf numFmtId="0" fontId="31" fillId="0" borderId="3" xfId="0" applyFont="1" applyFill="1" applyBorder="1" applyAlignment="1">
      <alignment horizontal="center" vertical="center"/>
    </xf>
    <xf numFmtId="4" fontId="31" fillId="0" borderId="3" xfId="0" applyNumberFormat="1" applyFont="1" applyFill="1" applyBorder="1" applyAlignment="1">
      <alignment horizontal="center" vertical="center"/>
    </xf>
    <xf numFmtId="0" fontId="31" fillId="0" borderId="3" xfId="0" applyFont="1" applyFill="1" applyBorder="1" applyAlignment="1">
      <alignment horizontal="left" vertical="center" wrapText="1"/>
    </xf>
    <xf numFmtId="0" fontId="32" fillId="0" borderId="3" xfId="0" applyFont="1" applyFill="1" applyBorder="1" applyAlignment="1">
      <alignment horizontal="left" vertical="center"/>
    </xf>
    <xf numFmtId="2" fontId="32" fillId="0" borderId="3" xfId="0" applyNumberFormat="1" applyFont="1" applyFill="1" applyBorder="1" applyAlignment="1">
      <alignment horizontal="left" vertical="center" wrapText="1"/>
    </xf>
    <xf numFmtId="4" fontId="32" fillId="0" borderId="3" xfId="0" applyNumberFormat="1" applyFont="1" applyFill="1" applyBorder="1" applyAlignment="1">
      <alignment vertical="center"/>
    </xf>
    <xf numFmtId="0" fontId="31" fillId="0" borderId="3" xfId="0" applyFont="1" applyFill="1" applyBorder="1" applyAlignment="1">
      <alignment vertical="center" wrapText="1"/>
    </xf>
    <xf numFmtId="0" fontId="32" fillId="0" borderId="3" xfId="0" applyFont="1" applyFill="1" applyBorder="1" applyAlignment="1">
      <alignment horizontal="left" vertical="center" wrapText="1"/>
    </xf>
    <xf numFmtId="4" fontId="31" fillId="0" borderId="3" xfId="0" applyNumberFormat="1" applyFont="1" applyFill="1" applyBorder="1" applyAlignment="1">
      <alignment horizontal="left" vertical="center"/>
    </xf>
    <xf numFmtId="4" fontId="32" fillId="0" borderId="3" xfId="0" applyNumberFormat="1" applyFont="1" applyFill="1" applyBorder="1" applyAlignment="1">
      <alignment horizontal="left" vertical="center"/>
    </xf>
    <xf numFmtId="0" fontId="31" fillId="0" borderId="0" xfId="0" applyFont="1" applyFill="1" applyAlignment="1">
      <alignment horizontal="center"/>
    </xf>
    <xf numFmtId="0" fontId="31" fillId="0" borderId="0" xfId="0" applyFont="1" applyFill="1" applyAlignment="1">
      <alignment horizontal="center" vertical="center"/>
    </xf>
    <xf numFmtId="0" fontId="32" fillId="0" borderId="3" xfId="0" applyFont="1" applyFill="1" applyBorder="1" applyAlignment="1">
      <alignment horizontal="center"/>
    </xf>
    <xf numFmtId="0" fontId="31" fillId="0" borderId="3" xfId="0" applyFont="1" applyFill="1" applyBorder="1" applyAlignment="1">
      <alignment horizontal="center" vertical="center" wrapText="1"/>
    </xf>
    <xf numFmtId="0" fontId="32" fillId="0" borderId="3" xfId="0" applyFont="1" applyFill="1" applyBorder="1" applyAlignment="1">
      <alignment horizontal="center" vertical="center"/>
    </xf>
    <xf numFmtId="2" fontId="34" fillId="0" borderId="3" xfId="65" applyNumberFormat="1" applyFont="1" applyFill="1" applyBorder="1" applyAlignment="1">
      <alignment horizontal="left" vertical="center" wrapText="1"/>
    </xf>
    <xf numFmtId="2" fontId="31" fillId="0" borderId="3" xfId="0" applyNumberFormat="1" applyFont="1" applyFill="1" applyBorder="1" applyAlignment="1">
      <alignment vertical="center" wrapText="1"/>
    </xf>
    <xf numFmtId="0" fontId="31" fillId="0" borderId="0" xfId="0" applyFont="1"/>
    <xf numFmtId="0" fontId="31" fillId="0" borderId="0" xfId="0" applyFont="1" applyAlignment="1">
      <alignment horizontal="center"/>
    </xf>
    <xf numFmtId="0" fontId="31" fillId="0" borderId="14" xfId="0" applyFont="1" applyFill="1" applyBorder="1" applyAlignment="1">
      <alignment horizontal="center" vertical="center" wrapText="1"/>
    </xf>
    <xf numFmtId="0" fontId="31" fillId="0" borderId="14" xfId="0" applyFont="1" applyFill="1" applyBorder="1" applyAlignment="1">
      <alignment horizontal="left" vertical="center" wrapText="1"/>
    </xf>
    <xf numFmtId="2" fontId="34" fillId="0" borderId="14" xfId="65" applyNumberFormat="1" applyFont="1" applyFill="1" applyBorder="1" applyAlignment="1">
      <alignment horizontal="left" vertical="center" wrapText="1"/>
    </xf>
    <xf numFmtId="0" fontId="31" fillId="0" borderId="0" xfId="0" applyFont="1" applyAlignment="1">
      <alignment horizontal="left"/>
    </xf>
    <xf numFmtId="0" fontId="31" fillId="0" borderId="0" xfId="0" applyFont="1" applyFill="1" applyAlignment="1">
      <alignment vertical="center" wrapText="1"/>
    </xf>
    <xf numFmtId="49" fontId="36" fillId="0" borderId="0" xfId="0" applyNumberFormat="1" applyFont="1" applyFill="1" applyAlignment="1">
      <alignment horizontal="center"/>
    </xf>
    <xf numFmtId="0" fontId="36" fillId="0" borderId="0" xfId="0" applyFont="1" applyFill="1"/>
    <xf numFmtId="0" fontId="36" fillId="0" borderId="0" xfId="0" applyFont="1" applyFill="1" applyAlignment="1">
      <alignment horizontal="center" vertical="top" wrapText="1"/>
    </xf>
    <xf numFmtId="0" fontId="37" fillId="0" borderId="0" xfId="0" applyFont="1" applyFill="1"/>
    <xf numFmtId="0" fontId="38" fillId="0" borderId="0" xfId="0" applyFont="1" applyFill="1" applyAlignment="1">
      <alignment horizontal="left"/>
    </xf>
    <xf numFmtId="0" fontId="36" fillId="0" borderId="0" xfId="0" applyFont="1" applyFill="1" applyAlignment="1" applyProtection="1">
      <alignment horizontal="right"/>
      <protection locked="0"/>
    </xf>
    <xf numFmtId="0" fontId="37" fillId="0" borderId="0" xfId="0" applyFont="1" applyFill="1" applyAlignment="1"/>
    <xf numFmtId="49" fontId="36" fillId="0" borderId="0" xfId="0" applyNumberFormat="1" applyFont="1" applyFill="1" applyAlignment="1" applyProtection="1">
      <alignment horizontal="center"/>
      <protection locked="0"/>
    </xf>
    <xf numFmtId="0" fontId="36" fillId="0" borderId="0" xfId="0" applyFont="1" applyFill="1" applyProtection="1">
      <protection locked="0"/>
    </xf>
    <xf numFmtId="0" fontId="36" fillId="0" borderId="0" xfId="0" applyFont="1" applyFill="1" applyAlignment="1" applyProtection="1">
      <alignment horizontal="center" vertical="top" wrapText="1"/>
      <protection locked="0"/>
    </xf>
    <xf numFmtId="0" fontId="37" fillId="0" borderId="0" xfId="0" applyFont="1" applyFill="1" applyProtection="1">
      <protection locked="0"/>
    </xf>
    <xf numFmtId="0" fontId="36" fillId="0" borderId="0" xfId="0" applyFont="1" applyFill="1" applyAlignment="1">
      <alignment horizontal="left" vertical="center"/>
    </xf>
    <xf numFmtId="0" fontId="38" fillId="0" borderId="0" xfId="0" applyFont="1" applyFill="1" applyAlignment="1" applyProtection="1">
      <alignment horizontal="left"/>
      <protection locked="0"/>
    </xf>
    <xf numFmtId="0" fontId="36" fillId="0" borderId="0" xfId="0" applyFont="1" applyFill="1" applyBorder="1"/>
    <xf numFmtId="0" fontId="38" fillId="0" borderId="0" xfId="0" applyFont="1" applyFill="1" applyBorder="1" applyAlignment="1">
      <alignment horizontal="left" vertical="center" wrapText="1"/>
    </xf>
    <xf numFmtId="0" fontId="36" fillId="0" borderId="0" xfId="0" applyFont="1" applyFill="1" applyAlignment="1">
      <alignment horizontal="center" vertical="center" wrapText="1"/>
    </xf>
    <xf numFmtId="0" fontId="37" fillId="0" borderId="3" xfId="0"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0" fontId="36" fillId="30" borderId="3" xfId="2" applyFont="1" applyFill="1" applyBorder="1" applyAlignment="1">
      <alignment horizontal="center" vertical="center" wrapText="1"/>
    </xf>
    <xf numFmtId="0" fontId="36" fillId="30" borderId="3" xfId="2" applyFont="1" applyFill="1" applyBorder="1" applyAlignment="1">
      <alignment horizontal="left" vertical="top" wrapText="1"/>
    </xf>
    <xf numFmtId="2" fontId="36" fillId="30" borderId="3" xfId="0" applyNumberFormat="1" applyFont="1" applyFill="1" applyBorder="1" applyAlignment="1">
      <alignment horizontal="left" vertical="top" wrapText="1"/>
    </xf>
    <xf numFmtId="4" fontId="36" fillId="30" borderId="3" xfId="0" applyNumberFormat="1" applyFont="1" applyFill="1" applyBorder="1" applyAlignment="1">
      <alignment horizontal="right" vertical="center" wrapText="1"/>
    </xf>
    <xf numFmtId="4" fontId="36" fillId="30" borderId="3" xfId="1" applyNumberFormat="1" applyFont="1" applyFill="1" applyBorder="1" applyAlignment="1">
      <alignment horizontal="right" vertical="center" wrapText="1"/>
    </xf>
    <xf numFmtId="4" fontId="37" fillId="30" borderId="3" xfId="0" applyNumberFormat="1" applyFont="1" applyFill="1" applyBorder="1" applyAlignment="1">
      <alignment horizontal="right" vertical="center" wrapText="1"/>
    </xf>
    <xf numFmtId="4" fontId="36" fillId="30" borderId="3" xfId="0" applyNumberFormat="1" applyFont="1" applyFill="1" applyBorder="1" applyAlignment="1">
      <alignment horizontal="right" vertical="top" wrapText="1"/>
    </xf>
    <xf numFmtId="4" fontId="38" fillId="30" borderId="0" xfId="0" applyNumberFormat="1" applyFont="1" applyFill="1" applyBorder="1" applyAlignment="1">
      <alignment horizontal="left" vertical="center" wrapText="1"/>
    </xf>
    <xf numFmtId="164" fontId="36" fillId="30" borderId="0" xfId="0" applyNumberFormat="1" applyFont="1" applyFill="1" applyAlignment="1">
      <alignment horizontal="left" vertical="top" wrapText="1"/>
    </xf>
    <xf numFmtId="16" fontId="36" fillId="30" borderId="3" xfId="2" applyNumberFormat="1" applyFont="1" applyFill="1" applyBorder="1" applyAlignment="1">
      <alignment horizontal="center" vertical="center" wrapText="1"/>
    </xf>
    <xf numFmtId="2" fontId="37" fillId="30" borderId="3" xfId="1" applyNumberFormat="1" applyFont="1" applyFill="1" applyBorder="1" applyAlignment="1">
      <alignment horizontal="left" vertical="top" wrapText="1"/>
    </xf>
    <xf numFmtId="0" fontId="36" fillId="28" borderId="3" xfId="2" applyFont="1" applyFill="1" applyBorder="1" applyAlignment="1">
      <alignment horizontal="center" vertical="center" wrapText="1"/>
    </xf>
    <xf numFmtId="0" fontId="36" fillId="28" borderId="3" xfId="2" applyFont="1" applyFill="1" applyBorder="1" applyAlignment="1">
      <alignment horizontal="left" vertical="top" wrapText="1"/>
    </xf>
    <xf numFmtId="2" fontId="36" fillId="28" borderId="3" xfId="0" applyNumberFormat="1" applyFont="1" applyFill="1" applyBorder="1" applyAlignment="1">
      <alignment horizontal="left" vertical="top" wrapText="1"/>
    </xf>
    <xf numFmtId="4" fontId="36" fillId="28" borderId="3" xfId="0" applyNumberFormat="1" applyFont="1" applyFill="1" applyBorder="1" applyAlignment="1">
      <alignment horizontal="right" vertical="center" wrapText="1"/>
    </xf>
    <xf numFmtId="4" fontId="36" fillId="28" borderId="3" xfId="1" applyNumberFormat="1" applyFont="1" applyFill="1" applyBorder="1" applyAlignment="1">
      <alignment horizontal="right" vertical="center" wrapText="1"/>
    </xf>
    <xf numFmtId="4" fontId="37" fillId="28" borderId="3" xfId="0" applyNumberFormat="1" applyFont="1" applyFill="1" applyBorder="1" applyAlignment="1">
      <alignment horizontal="right" vertical="center" wrapText="1"/>
    </xf>
    <xf numFmtId="4" fontId="36" fillId="28" borderId="3" xfId="0" applyNumberFormat="1" applyFont="1" applyFill="1" applyBorder="1" applyAlignment="1">
      <alignment horizontal="right" vertical="top" wrapText="1"/>
    </xf>
    <xf numFmtId="4" fontId="38" fillId="28" borderId="0" xfId="0" applyNumberFormat="1" applyFont="1" applyFill="1" applyBorder="1" applyAlignment="1">
      <alignment horizontal="left" vertical="center" wrapText="1"/>
    </xf>
    <xf numFmtId="164" fontId="36" fillId="28" borderId="0" xfId="0" applyNumberFormat="1" applyFont="1" applyFill="1" applyAlignment="1">
      <alignment horizontal="left" vertical="top" wrapText="1"/>
    </xf>
    <xf numFmtId="4" fontId="36" fillId="30" borderId="3" xfId="0" applyNumberFormat="1" applyFont="1" applyFill="1" applyBorder="1" applyAlignment="1">
      <alignment horizontal="right" wrapText="1"/>
    </xf>
    <xf numFmtId="0" fontId="36" fillId="30" borderId="0" xfId="0" applyFont="1" applyFill="1" applyBorder="1" applyAlignment="1">
      <alignment horizontal="left" vertical="top" wrapText="1"/>
    </xf>
    <xf numFmtId="2" fontId="36" fillId="30" borderId="0" xfId="0" applyNumberFormat="1" applyFont="1" applyFill="1" applyBorder="1" applyAlignment="1">
      <alignment horizontal="left" vertical="center" wrapText="1"/>
    </xf>
    <xf numFmtId="164" fontId="36" fillId="30" borderId="0" xfId="0" applyNumberFormat="1" applyFont="1" applyFill="1" applyBorder="1" applyAlignment="1">
      <alignment horizontal="left" vertical="top" wrapText="1"/>
    </xf>
    <xf numFmtId="0" fontId="36" fillId="30" borderId="3" xfId="3" applyFont="1" applyFill="1" applyBorder="1" applyAlignment="1">
      <alignment horizontal="center" vertical="center" wrapText="1"/>
    </xf>
    <xf numFmtId="0" fontId="36" fillId="30" borderId="3" xfId="3" applyFont="1" applyFill="1" applyBorder="1" applyAlignment="1">
      <alignment horizontal="left" vertical="top" wrapText="1"/>
    </xf>
    <xf numFmtId="2" fontId="36" fillId="30" borderId="3" xfId="3" applyNumberFormat="1" applyFont="1" applyFill="1" applyBorder="1" applyAlignment="1">
      <alignment horizontal="left" vertical="top" wrapText="1"/>
    </xf>
    <xf numFmtId="4" fontId="36" fillId="30" borderId="3" xfId="3" applyNumberFormat="1" applyFont="1" applyFill="1" applyBorder="1" applyAlignment="1">
      <alignment horizontal="right" vertical="center" wrapText="1"/>
    </xf>
    <xf numFmtId="4" fontId="36" fillId="30" borderId="3" xfId="3" applyNumberFormat="1" applyFont="1" applyFill="1" applyBorder="1" applyAlignment="1">
      <alignment horizontal="right" vertical="top" wrapText="1"/>
    </xf>
    <xf numFmtId="0" fontId="36" fillId="0" borderId="3" xfId="3" applyFont="1" applyFill="1" applyBorder="1" applyAlignment="1">
      <alignment horizontal="center" vertical="center" wrapText="1"/>
    </xf>
    <xf numFmtId="0" fontId="36" fillId="0" borderId="3" xfId="3" applyFont="1" applyFill="1" applyBorder="1" applyAlignment="1">
      <alignment horizontal="left" vertical="center" wrapText="1"/>
    </xf>
    <xf numFmtId="2" fontId="36" fillId="0" borderId="3" xfId="3" applyNumberFormat="1" applyFont="1" applyFill="1" applyBorder="1" applyAlignment="1">
      <alignment horizontal="left" vertical="center" wrapText="1"/>
    </xf>
    <xf numFmtId="4" fontId="36" fillId="0" borderId="3" xfId="3" applyNumberFormat="1" applyFont="1" applyFill="1" applyBorder="1" applyAlignment="1">
      <alignment horizontal="right" vertical="center" wrapText="1"/>
    </xf>
    <xf numFmtId="4" fontId="37" fillId="0" borderId="3" xfId="0" applyNumberFormat="1" applyFont="1" applyFill="1" applyBorder="1" applyAlignment="1">
      <alignment horizontal="right" vertical="center" wrapText="1"/>
    </xf>
    <xf numFmtId="4" fontId="36" fillId="0" borderId="3" xfId="3" applyNumberFormat="1" applyFont="1" applyFill="1" applyBorder="1" applyAlignment="1">
      <alignment horizontal="right" vertical="top" wrapText="1"/>
    </xf>
    <xf numFmtId="4" fontId="38" fillId="0" borderId="0" xfId="0" applyNumberFormat="1" applyFont="1" applyFill="1" applyBorder="1" applyAlignment="1">
      <alignment horizontal="left" vertical="center" wrapText="1"/>
    </xf>
    <xf numFmtId="164" fontId="36" fillId="0" borderId="0" xfId="0" applyNumberFormat="1" applyFont="1" applyFill="1" applyBorder="1" applyAlignment="1">
      <alignment horizontal="left" vertical="top" wrapText="1"/>
    </xf>
    <xf numFmtId="0" fontId="36" fillId="0" borderId="3" xfId="3" applyFont="1" applyFill="1" applyBorder="1" applyAlignment="1">
      <alignment horizontal="left" vertical="top" wrapText="1"/>
    </xf>
    <xf numFmtId="2" fontId="36" fillId="0" borderId="3" xfId="3" applyNumberFormat="1" applyFont="1" applyFill="1" applyBorder="1" applyAlignment="1">
      <alignment horizontal="left" vertical="top" wrapText="1"/>
    </xf>
    <xf numFmtId="2" fontId="36" fillId="0" borderId="3" xfId="3" applyNumberFormat="1" applyFont="1" applyFill="1" applyBorder="1" applyAlignment="1">
      <alignment horizontal="left" vertical="center" wrapText="1" indent="2"/>
    </xf>
    <xf numFmtId="2" fontId="37" fillId="0" borderId="3" xfId="0" applyNumberFormat="1" applyFont="1" applyFill="1" applyBorder="1" applyAlignment="1">
      <alignment horizontal="center" vertical="top" wrapText="1"/>
    </xf>
    <xf numFmtId="0" fontId="37" fillId="0" borderId="3" xfId="0" applyFont="1" applyFill="1" applyBorder="1" applyAlignment="1">
      <alignment horizontal="left" vertical="top" wrapText="1"/>
    </xf>
    <xf numFmtId="164" fontId="37" fillId="0" borderId="3" xfId="0" applyNumberFormat="1" applyFont="1" applyFill="1" applyBorder="1" applyAlignment="1">
      <alignment horizontal="center" vertical="top" wrapText="1"/>
    </xf>
    <xf numFmtId="4" fontId="37" fillId="0" borderId="3" xfId="0" applyNumberFormat="1" applyFont="1" applyFill="1" applyBorder="1" applyAlignment="1">
      <alignment horizontal="right" wrapText="1"/>
    </xf>
    <xf numFmtId="164" fontId="36" fillId="0" borderId="0" xfId="0" applyNumberFormat="1" applyFont="1" applyFill="1" applyAlignment="1">
      <alignment horizontal="left" vertical="top" wrapText="1"/>
    </xf>
    <xf numFmtId="4" fontId="36" fillId="0" borderId="0" xfId="0" applyNumberFormat="1" applyFont="1" applyFill="1" applyAlignment="1">
      <alignment horizontal="right"/>
    </xf>
    <xf numFmtId="4" fontId="36" fillId="27" borderId="0" xfId="0" applyNumberFormat="1" applyFont="1" applyFill="1" applyAlignment="1">
      <alignment horizontal="right"/>
    </xf>
    <xf numFmtId="4" fontId="37" fillId="0" borderId="0" xfId="0" applyNumberFormat="1" applyFont="1" applyFill="1" applyAlignment="1">
      <alignment horizontal="right"/>
    </xf>
    <xf numFmtId="4" fontId="36" fillId="0" borderId="0" xfId="0" applyNumberFormat="1" applyFont="1" applyFill="1"/>
    <xf numFmtId="4" fontId="36" fillId="27" borderId="0" xfId="0" applyNumberFormat="1" applyFont="1" applyFill="1"/>
    <xf numFmtId="4" fontId="37" fillId="0" borderId="0" xfId="0" applyNumberFormat="1" applyFont="1" applyFill="1" applyBorder="1" applyAlignment="1">
      <alignment horizontal="center" vertical="center" wrapText="1"/>
    </xf>
    <xf numFmtId="0" fontId="36" fillId="0" borderId="0" xfId="0" applyFont="1" applyFill="1" applyAlignment="1">
      <alignment horizontal="center" wrapText="1"/>
    </xf>
    <xf numFmtId="0" fontId="36" fillId="27" borderId="0" xfId="0" applyFont="1" applyFill="1"/>
    <xf numFmtId="4" fontId="37" fillId="0" borderId="0" xfId="0" applyNumberFormat="1" applyFont="1" applyFill="1"/>
    <xf numFmtId="4" fontId="38" fillId="0" borderId="0" xfId="0" applyNumberFormat="1" applyFont="1" applyFill="1" applyAlignment="1">
      <alignment horizontal="left"/>
    </xf>
    <xf numFmtId="0" fontId="36" fillId="0" borderId="0" xfId="4" applyFont="1" applyFill="1" applyBorder="1" applyAlignment="1">
      <alignment horizontal="center" vertical="center" wrapText="1"/>
    </xf>
    <xf numFmtId="9" fontId="36" fillId="0" borderId="0" xfId="5" applyFont="1" applyFill="1"/>
    <xf numFmtId="9" fontId="36" fillId="27" borderId="0" xfId="5" applyFont="1" applyFill="1"/>
    <xf numFmtId="9" fontId="37" fillId="0" borderId="0" xfId="5" applyFont="1" applyFill="1"/>
    <xf numFmtId="9" fontId="38" fillId="0" borderId="0" xfId="5" applyFont="1" applyFill="1" applyAlignment="1">
      <alignment horizontal="left"/>
    </xf>
    <xf numFmtId="4" fontId="39" fillId="33" borderId="3" xfId="3" applyNumberFormat="1" applyFont="1" applyFill="1" applyBorder="1" applyAlignment="1">
      <alignment horizontal="right" vertical="center" wrapText="1"/>
    </xf>
    <xf numFmtId="4" fontId="39" fillId="33" borderId="3" xfId="3" applyNumberFormat="1" applyFont="1" applyFill="1" applyBorder="1" applyAlignment="1">
      <alignment horizontal="right" vertical="top" wrapText="1"/>
    </xf>
    <xf numFmtId="4" fontId="41" fillId="33" borderId="0" xfId="0" applyNumberFormat="1" applyFont="1" applyFill="1" applyBorder="1" applyAlignment="1">
      <alignment horizontal="left" vertical="center" wrapText="1"/>
    </xf>
    <xf numFmtId="164" fontId="39" fillId="33" borderId="0" xfId="0" applyNumberFormat="1" applyFont="1" applyFill="1" applyBorder="1" applyAlignment="1">
      <alignment horizontal="left" vertical="top" wrapText="1"/>
    </xf>
    <xf numFmtId="0" fontId="39" fillId="0" borderId="3" xfId="3" applyFont="1" applyFill="1" applyBorder="1" applyAlignment="1">
      <alignment horizontal="center" vertical="center" wrapText="1"/>
    </xf>
    <xf numFmtId="4" fontId="39" fillId="0" borderId="3" xfId="3" applyNumberFormat="1" applyFont="1" applyFill="1" applyBorder="1" applyAlignment="1">
      <alignment horizontal="right" vertical="top" wrapText="1"/>
    </xf>
    <xf numFmtId="4" fontId="39" fillId="0" borderId="3" xfId="3" applyNumberFormat="1" applyFont="1" applyFill="1" applyBorder="1" applyAlignment="1">
      <alignment horizontal="right" vertical="center" wrapText="1"/>
    </xf>
    <xf numFmtId="4" fontId="40" fillId="0" borderId="3" xfId="0" applyNumberFormat="1" applyFont="1" applyFill="1" applyBorder="1" applyAlignment="1">
      <alignment horizontal="right" vertical="center" wrapText="1"/>
    </xf>
    <xf numFmtId="0" fontId="39" fillId="0" borderId="3" xfId="3" applyFont="1" applyFill="1" applyBorder="1" applyAlignment="1">
      <alignment horizontal="left" vertical="center" wrapText="1"/>
    </xf>
    <xf numFmtId="2" fontId="39" fillId="0" borderId="3" xfId="3" applyNumberFormat="1" applyFont="1" applyFill="1" applyBorder="1" applyAlignment="1">
      <alignment horizontal="left" vertical="center" wrapText="1"/>
    </xf>
    <xf numFmtId="0" fontId="37" fillId="0" borderId="0" xfId="0" applyFont="1" applyFill="1" applyAlignment="1">
      <alignment horizontal="left"/>
    </xf>
    <xf numFmtId="0" fontId="37" fillId="0" borderId="0" xfId="0" applyFont="1" applyFill="1" applyAlignment="1">
      <alignment horizontal="center"/>
    </xf>
    <xf numFmtId="49" fontId="37" fillId="0" borderId="3" xfId="0" applyNumberFormat="1" applyFont="1" applyFill="1" applyBorder="1" applyAlignment="1">
      <alignment horizontal="center" vertical="center" wrapText="1"/>
    </xf>
    <xf numFmtId="0" fontId="37" fillId="0" borderId="3" xfId="0" applyFont="1" applyFill="1" applyBorder="1" applyAlignment="1">
      <alignment horizontal="center" vertical="center" wrapText="1"/>
    </xf>
    <xf numFmtId="0" fontId="32" fillId="0" borderId="0" xfId="0" applyFont="1" applyFill="1" applyAlignment="1">
      <alignment horizontal="center" vertical="center" wrapText="1"/>
    </xf>
    <xf numFmtId="0" fontId="31" fillId="0" borderId="13"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1" fillId="0" borderId="13" xfId="0" applyFont="1" applyFill="1" applyBorder="1" applyAlignment="1">
      <alignment horizontal="left" vertical="center" wrapText="1"/>
    </xf>
    <xf numFmtId="0" fontId="31" fillId="0" borderId="14" xfId="0" applyFont="1" applyFill="1" applyBorder="1" applyAlignment="1">
      <alignment horizontal="left" vertical="center" wrapText="1"/>
    </xf>
    <xf numFmtId="2" fontId="34" fillId="0" borderId="13" xfId="65" applyNumberFormat="1" applyFont="1" applyFill="1" applyBorder="1" applyAlignment="1">
      <alignment horizontal="left" vertical="center" wrapText="1"/>
    </xf>
    <xf numFmtId="2" fontId="34" fillId="0" borderId="14" xfId="65" applyNumberFormat="1" applyFont="1" applyFill="1" applyBorder="1" applyAlignment="1">
      <alignment horizontal="left" vertical="center" wrapText="1"/>
    </xf>
    <xf numFmtId="0" fontId="31" fillId="0" borderId="13" xfId="0" applyFont="1" applyFill="1" applyBorder="1" applyAlignment="1">
      <alignment horizontal="center" vertical="center"/>
    </xf>
    <xf numFmtId="0" fontId="31" fillId="0" borderId="14" xfId="0" applyFont="1" applyFill="1" applyBorder="1" applyAlignment="1">
      <alignment horizontal="center" vertical="center"/>
    </xf>
  </cellXfs>
  <cellStyles count="104">
    <cellStyle name="&#10;bidires=100_x000d_" xfId="6"/>
    <cellStyle name="&#10;bidires=100_x000d_ 2 2 2 2" xfId="66"/>
    <cellStyle name="&#10;bidires=100_x000d_ 5" xfId="67"/>
    <cellStyle name="20% - Акцент1 2" xfId="7"/>
    <cellStyle name="20% - Акцент2 2" xfId="8"/>
    <cellStyle name="20% - Акцент3 2" xfId="9"/>
    <cellStyle name="20% - Акцент4 2" xfId="10"/>
    <cellStyle name="20% - Акцент5 2" xfId="11"/>
    <cellStyle name="20% - Акцент6 2" xfId="12"/>
    <cellStyle name="40% - Акцент1 2" xfId="13"/>
    <cellStyle name="40% - Акцент2 2" xfId="14"/>
    <cellStyle name="40% - Акцент2 3" xfId="68"/>
    <cellStyle name="40% - Акцент2 3 2" xfId="69"/>
    <cellStyle name="40% - Акцент2 3 3" xfId="70"/>
    <cellStyle name="40% - Акцент3 2" xfId="15"/>
    <cellStyle name="40% - Акцент4 2" xfId="16"/>
    <cellStyle name="40% - Акцент5 2" xfId="17"/>
    <cellStyle name="40% - Акцент6 2" xfId="18"/>
    <cellStyle name="60% - Акцент1 2" xfId="19"/>
    <cellStyle name="60% - Акцент2 2" xfId="20"/>
    <cellStyle name="60% - Акцент3 2" xfId="21"/>
    <cellStyle name="60% - Акцент4 2" xfId="22"/>
    <cellStyle name="60% - Акцент5 2" xfId="23"/>
    <cellStyle name="60% - Акцент6 2" xfId="24"/>
    <cellStyle name="Euro" xfId="25"/>
    <cellStyle name="Акт" xfId="71"/>
    <cellStyle name="АктМТСН" xfId="72"/>
    <cellStyle name="Акцент1 2" xfId="26"/>
    <cellStyle name="Акцент2" xfId="1" builtinId="33"/>
    <cellStyle name="Акцент2 2" xfId="27"/>
    <cellStyle name="Акцент3 2" xfId="28"/>
    <cellStyle name="Акцент4 2" xfId="29"/>
    <cellStyle name="Акцент5 2" xfId="30"/>
    <cellStyle name="Акцент6 2" xfId="31"/>
    <cellStyle name="Ввод  2" xfId="32"/>
    <cellStyle name="ВедРесурсов" xfId="73"/>
    <cellStyle name="ВедРесурсовАкт" xfId="74"/>
    <cellStyle name="Вывод 2" xfId="33"/>
    <cellStyle name="Вычисление 2" xfId="34"/>
    <cellStyle name="Денежный 2" xfId="75"/>
    <cellStyle name="Заголовок" xfId="35"/>
    <cellStyle name="Заголовок 1 2" xfId="36"/>
    <cellStyle name="Заголовок 2 2" xfId="37"/>
    <cellStyle name="Заголовок 3 2" xfId="38"/>
    <cellStyle name="Заголовок 4 2" xfId="39"/>
    <cellStyle name="ЗаголовокСтолбца" xfId="40"/>
    <cellStyle name="Значение" xfId="41"/>
    <cellStyle name="Итог 2" xfId="42"/>
    <cellStyle name="Итоги" xfId="43"/>
    <cellStyle name="ИтогоАктБазЦ" xfId="76"/>
    <cellStyle name="ИтогоАктБИМ" xfId="77"/>
    <cellStyle name="ИтогоАктРесМет" xfId="78"/>
    <cellStyle name="ИтогоАктТекЦ" xfId="79"/>
    <cellStyle name="ИтогоБазЦ" xfId="80"/>
    <cellStyle name="ИтогоБИМ" xfId="81"/>
    <cellStyle name="ИтогоРесМет" xfId="82"/>
    <cellStyle name="ИтогоТекЦ" xfId="83"/>
    <cellStyle name="Контрольная ячейка 2" xfId="44"/>
    <cellStyle name="ЛокСмета" xfId="45"/>
    <cellStyle name="ЛокСмета 2" xfId="84"/>
    <cellStyle name="ЛокСмМТСН" xfId="85"/>
    <cellStyle name="М29" xfId="86"/>
    <cellStyle name="Нейтральный 2" xfId="46"/>
    <cellStyle name="ОбСмета" xfId="87"/>
    <cellStyle name="Обычный" xfId="0" builtinId="0"/>
    <cellStyle name="Обычный 100" xfId="88"/>
    <cellStyle name="Обычный 2" xfId="47"/>
    <cellStyle name="Обычный 2 2" xfId="48"/>
    <cellStyle name="Обычный 2 2 2" xfId="49"/>
    <cellStyle name="Обычный 2 2 3" xfId="89"/>
    <cellStyle name="Обычный 2 3" xfId="90"/>
    <cellStyle name="Обычный 3" xfId="50"/>
    <cellStyle name="Обычный 3 2" xfId="51"/>
    <cellStyle name="Обычный 4" xfId="52"/>
    <cellStyle name="Обычный 4 2" xfId="91"/>
    <cellStyle name="Обычный 4 3" xfId="92"/>
    <cellStyle name="Обычный 4 4" xfId="93"/>
    <cellStyle name="Обычный 5" xfId="94"/>
    <cellStyle name="Обычный 6" xfId="95"/>
    <cellStyle name="Обычный 9_РЕЕСТР для компаний группы" xfId="53"/>
    <cellStyle name="Обычный_1_Оренбург 2009-2013" xfId="2"/>
    <cellStyle name="Обычный_Объекты для презентации 2" xfId="4"/>
    <cellStyle name="Обычный_ППфакт-2007г." xfId="65"/>
    <cellStyle name="Параметр" xfId="96"/>
    <cellStyle name="ПеременныеСметы" xfId="97"/>
    <cellStyle name="Плохой 2" xfId="3"/>
    <cellStyle name="Пояснение 2" xfId="54"/>
    <cellStyle name="Примечание 2" xfId="55"/>
    <cellStyle name="Примечание 3" xfId="98"/>
    <cellStyle name="Процентный 2" xfId="5"/>
    <cellStyle name="РесСмета" xfId="99"/>
    <cellStyle name="СводкаСтоимРаб" xfId="100"/>
    <cellStyle name="СводРасч" xfId="101"/>
    <cellStyle name="Связанная ячейка 2" xfId="56"/>
    <cellStyle name="Текст предупреждения 2" xfId="57"/>
    <cellStyle name="Титул" xfId="58"/>
    <cellStyle name="Титул 2" xfId="102"/>
    <cellStyle name="Финансовый 2" xfId="59"/>
    <cellStyle name="Финансовый 3" xfId="60"/>
    <cellStyle name="ФормулаВБ_Мониторинг инвестиций" xfId="61"/>
    <cellStyle name="Хвост" xfId="62"/>
    <cellStyle name="Хороший" xfId="64" builtinId="26"/>
    <cellStyle name="Хороший 2" xfId="63"/>
    <cellStyle name="Экспертиза" xfId="10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1056;&#1077;&#1077;&#1089;&#1090;&#1088;&#1099;%202010\&#1048;&#1102;&#1085;&#1100;\&#1056;&#1045;&#1045;&#1057;&#1058;&#1056;%20&#1076;&#1083;&#1103;%20&#1082;&#1086;&#1084;&#1087;&#1072;&#1085;&#1080;&#1081;%20&#1075;&#1088;&#1091;&#1087;&#1087;&#1099;_&#1080;&#1102;&#1085;&#1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sk_w_2/Users/Tech/Desktop/MTR.warm.request.2015/&#1044;&#1083;&#1103;%20&#1087;&#1077;&#1095;&#1072;&#1090;&#1080;/&#1050;&#1086;&#1087;&#1080;&#1103;%203%20&#1050;&#1086;&#1087;&#1080;&#1103;%20&#1040;&#1073;&#1088;&#1072;&#1084;&#1086;&#1074;&#1072;_&#1070;&#1083;&#1080;&#1103;_&#1042;&#1072;&#1083;&#1077;&#1088;&#1100;&#1077;&#1074;&#1085;&#1072;_28-04-2015_16-30_MTR%20warm%20request%202015%20v%201%202%2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компании-банки"/>
      <sheetName val="статьи бюджета"/>
      <sheetName val="контрагенты"/>
      <sheetName val="БДДС ГО..КРС"/>
      <sheetName val="БДДС КРС..ЧЛБ"/>
      <sheetName val="бюджет-факт"/>
      <sheetName val="01062010"/>
      <sheetName val="02062010"/>
      <sheetName val="26052010"/>
      <sheetName val="27052010"/>
      <sheetName val="28052010"/>
      <sheetName val="31052010 "/>
      <sheetName val="03062010г"/>
      <sheetName val="04062010"/>
      <sheetName val="07062010"/>
      <sheetName val="09062010"/>
      <sheetName val="10062010"/>
      <sheetName val="11062010"/>
      <sheetName val="15062010"/>
      <sheetName val="17062010"/>
      <sheetName val="18062010"/>
      <sheetName val="21062010"/>
      <sheetName val="22062010"/>
      <sheetName val="23062010"/>
      <sheetName val="25062010"/>
      <sheetName val="28062010"/>
      <sheetName val="29062010"/>
      <sheetName val="30062010"/>
      <sheetName val="..."/>
      <sheetName val="последнее число месяца"/>
      <sheetName val="Лист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Титульный"/>
      <sheetName val="СписокОрг"/>
      <sheetName val="СписокМО"/>
      <sheetName val="Баланс"/>
      <sheetName val="Смета"/>
      <sheetName val="Смета18"/>
      <sheetName val="Индексы18"/>
      <sheetName val="Смета23"/>
      <sheetName val="Заявление"/>
      <sheetName val="ВР_Баланс"/>
      <sheetName val="ВР_Топливо"/>
      <sheetName val="Факт 2014"/>
      <sheetName val="ИндексыМЭР"/>
      <sheetName val="ВР_Смета"/>
      <sheetName val="ДляЗаключения"/>
      <sheetName val="Теплоноситель"/>
      <sheetName val="Дифференциация 2016"/>
      <sheetName val="Дифф. 2017"/>
      <sheetName val="Дифф. 2018"/>
      <sheetName val="Свод"/>
      <sheetName val="ДопИнформация"/>
      <sheetName val="Справочники"/>
    </sheetNames>
    <sheetDataSet>
      <sheetData sheetId="0"/>
      <sheetData sheetId="1"/>
      <sheetData sheetId="2" refreshError="1">
        <row r="2">
          <cell r="C2" t="str">
            <v>Поселок Бабынино</v>
          </cell>
        </row>
        <row r="3">
          <cell r="C3" t="str">
            <v>Поселок Воротынск</v>
          </cell>
        </row>
        <row r="4">
          <cell r="C4" t="str">
            <v>Село Бабынино</v>
          </cell>
        </row>
        <row r="5">
          <cell r="C5" t="str">
            <v>Село Муромцево</v>
          </cell>
        </row>
        <row r="6">
          <cell r="C6" t="str">
            <v>Село Сабуровщино</v>
          </cell>
        </row>
        <row r="7">
          <cell r="C7" t="str">
            <v>Село Утешево</v>
          </cell>
        </row>
        <row r="8">
          <cell r="C8" t="str">
            <v>Деревня Асмолово</v>
          </cell>
        </row>
        <row r="9">
          <cell r="C9" t="str">
            <v>Деревня Бахмутово</v>
          </cell>
        </row>
        <row r="10">
          <cell r="C10" t="str">
            <v>Деревня Крисаново-Пятница</v>
          </cell>
        </row>
        <row r="11">
          <cell r="C11" t="str">
            <v>Село Барятино</v>
          </cell>
        </row>
        <row r="12">
          <cell r="C12" t="str">
            <v>Село Сильковичи</v>
          </cell>
        </row>
        <row r="13">
          <cell r="C13" t="str">
            <v>Город Балабаново</v>
          </cell>
        </row>
        <row r="14">
          <cell r="C14" t="str">
            <v>Город Боровск</v>
          </cell>
        </row>
        <row r="15">
          <cell r="C15" t="str">
            <v>Город Ермолино</v>
          </cell>
        </row>
        <row r="16">
          <cell r="C16" t="str">
            <v>Деревня Асеньевское</v>
          </cell>
        </row>
        <row r="17">
          <cell r="C17" t="str">
            <v>Деревня Кривское</v>
          </cell>
        </row>
        <row r="18">
          <cell r="C18" t="str">
            <v>Деревня Совьяки</v>
          </cell>
        </row>
        <row r="19">
          <cell r="C19" t="str">
            <v>Село Ворсино</v>
          </cell>
        </row>
        <row r="20">
          <cell r="C20" t="str">
            <v>Село Совхоз Боровский</v>
          </cell>
        </row>
        <row r="21">
          <cell r="C21" t="str">
            <v>Город Калуга</v>
          </cell>
        </row>
        <row r="22">
          <cell r="C22" t="str">
            <v>Город Обнинск</v>
          </cell>
        </row>
        <row r="23">
          <cell r="C23" t="str">
            <v>Город Кондрово</v>
          </cell>
        </row>
        <row r="24">
          <cell r="C24" t="str">
            <v>Деревня Барсуки</v>
          </cell>
        </row>
        <row r="25">
          <cell r="C25" t="str">
            <v>Деревня Галкино</v>
          </cell>
        </row>
        <row r="26">
          <cell r="C26" t="str">
            <v>Деревня Жилетово</v>
          </cell>
        </row>
        <row r="27">
          <cell r="C27" t="str">
            <v>Деревня Карцово</v>
          </cell>
        </row>
        <row r="28">
          <cell r="C28" t="str">
            <v>Деревня Редькино</v>
          </cell>
        </row>
        <row r="29">
          <cell r="C29" t="str">
            <v>Деревня Рудня</v>
          </cell>
        </row>
        <row r="30">
          <cell r="C30" t="str">
            <v>Деревня Сени</v>
          </cell>
        </row>
        <row r="31">
          <cell r="C31" t="str">
            <v>Деревня Старки</v>
          </cell>
        </row>
        <row r="32">
          <cell r="C32" t="str">
            <v>Поселок Полотняный Завод</v>
          </cell>
        </row>
        <row r="33">
          <cell r="C33" t="str">
            <v>Поселок Пятовский</v>
          </cell>
        </row>
        <row r="34">
          <cell r="C34" t="str">
            <v>Поселок Товарково</v>
          </cell>
        </row>
        <row r="35">
          <cell r="C35" t="str">
            <v>Село Дворцы</v>
          </cell>
        </row>
        <row r="36">
          <cell r="C36" t="str">
            <v>Село Льва Толстого</v>
          </cell>
        </row>
        <row r="37">
          <cell r="C37" t="str">
            <v>Село Совхоз им Ленина</v>
          </cell>
        </row>
        <row r="38">
          <cell r="C38" t="str">
            <v>Село Совхоз Чкаловский</v>
          </cell>
        </row>
        <row r="39">
          <cell r="C39" t="str">
            <v>Угорская волость</v>
          </cell>
        </row>
        <row r="40">
          <cell r="C40" t="str">
            <v>Деревня Буда</v>
          </cell>
        </row>
        <row r="41">
          <cell r="C41" t="str">
            <v>Деревня Верхнее Гульцово</v>
          </cell>
        </row>
        <row r="42">
          <cell r="C42" t="str">
            <v>Деревня Высокое</v>
          </cell>
        </row>
        <row r="43">
          <cell r="C43" t="str">
            <v>Деревня Дубровка</v>
          </cell>
        </row>
        <row r="44">
          <cell r="C44" t="str">
            <v>Деревня Думиничи</v>
          </cell>
        </row>
        <row r="45">
          <cell r="C45" t="str">
            <v>Деревня Маслово</v>
          </cell>
        </row>
        <row r="46">
          <cell r="C46" t="str">
            <v>Поселок Думиничи</v>
          </cell>
        </row>
        <row r="47">
          <cell r="C47" t="str">
            <v>Село Брынь</v>
          </cell>
        </row>
        <row r="48">
          <cell r="C48" t="str">
            <v>Село Вертное</v>
          </cell>
        </row>
        <row r="49">
          <cell r="C49" t="str">
            <v>Село Которь</v>
          </cell>
        </row>
        <row r="50">
          <cell r="C50" t="str">
            <v>Село Маклаки</v>
          </cell>
        </row>
        <row r="51">
          <cell r="C51" t="str">
            <v>Село Новослободск</v>
          </cell>
        </row>
        <row r="52">
          <cell r="C52" t="str">
            <v>Село Хотьково</v>
          </cell>
        </row>
        <row r="53">
          <cell r="C53" t="str">
            <v>Село Чернышено</v>
          </cell>
        </row>
        <row r="54">
          <cell r="C54" t="str">
            <v>Город Жиздра</v>
          </cell>
        </row>
        <row r="55">
          <cell r="C55" t="str">
            <v>Деревня Акимовка</v>
          </cell>
        </row>
        <row r="56">
          <cell r="C56" t="str">
            <v>Деревня Младенск</v>
          </cell>
        </row>
        <row r="57">
          <cell r="C57" t="str">
            <v>Село Овсорок</v>
          </cell>
        </row>
        <row r="58">
          <cell r="C58" t="str">
            <v>Село Огорь</v>
          </cell>
        </row>
        <row r="59">
          <cell r="C59" t="str">
            <v>Село Совхоз "Коллективизатор"</v>
          </cell>
        </row>
        <row r="60">
          <cell r="C60" t="str">
            <v>Село Студенец</v>
          </cell>
        </row>
        <row r="61">
          <cell r="C61" t="str">
            <v>Город Белоусово</v>
          </cell>
        </row>
        <row r="62">
          <cell r="C62" t="str">
            <v>Город Жуков</v>
          </cell>
        </row>
        <row r="63">
          <cell r="C63" t="str">
            <v>Город Кременки</v>
          </cell>
        </row>
        <row r="64">
          <cell r="C64" t="str">
            <v>Деревня Верховье</v>
          </cell>
        </row>
        <row r="65">
          <cell r="C65" t="str">
            <v>Деревня Корсаково</v>
          </cell>
        </row>
        <row r="66">
          <cell r="C66" t="str">
            <v>Деревня Тростье</v>
          </cell>
        </row>
        <row r="67">
          <cell r="C67" t="str">
            <v>Деревня Чубарово</v>
          </cell>
        </row>
        <row r="68">
          <cell r="C68" t="str">
            <v>Село Восход</v>
          </cell>
        </row>
        <row r="69">
          <cell r="C69" t="str">
            <v>Село Высокиничи</v>
          </cell>
        </row>
        <row r="70">
          <cell r="C70" t="str">
            <v>Село Истье</v>
          </cell>
        </row>
        <row r="71">
          <cell r="C71" t="str">
            <v>Село Совхоз "Победа"</v>
          </cell>
        </row>
        <row r="72">
          <cell r="C72" t="str">
            <v>Село Совхоз Чаусово</v>
          </cell>
        </row>
        <row r="73">
          <cell r="C73" t="str">
            <v>Село Тарутино</v>
          </cell>
        </row>
        <row r="74">
          <cell r="C74" t="str">
            <v>Село Троицкое</v>
          </cell>
        </row>
        <row r="75">
          <cell r="C75" t="str">
            <v>Село Трубино</v>
          </cell>
        </row>
        <row r="76">
          <cell r="C76" t="str">
            <v>Деревня Алексеевка</v>
          </cell>
        </row>
        <row r="77">
          <cell r="C77" t="str">
            <v>Деревня Ивановское</v>
          </cell>
        </row>
        <row r="78">
          <cell r="C78" t="str">
            <v>Деревня Михали</v>
          </cell>
        </row>
        <row r="79">
          <cell r="C79" t="str">
            <v>Деревня Ореховня</v>
          </cell>
        </row>
        <row r="80">
          <cell r="C80" t="str">
            <v>Деревня Хвощи</v>
          </cell>
        </row>
        <row r="81">
          <cell r="C81" t="str">
            <v>Поселок Мятлево</v>
          </cell>
        </row>
        <row r="82">
          <cell r="C82" t="str">
            <v>Село Извольск</v>
          </cell>
        </row>
        <row r="83">
          <cell r="C83" t="str">
            <v>Село Износки</v>
          </cell>
        </row>
        <row r="84">
          <cell r="C84" t="str">
            <v>Село Льнозавод</v>
          </cell>
        </row>
        <row r="85">
          <cell r="C85" t="str">
            <v>Село Шанский Завод</v>
          </cell>
        </row>
        <row r="86">
          <cell r="C86" t="str">
            <v>Город Киров</v>
          </cell>
        </row>
        <row r="87">
          <cell r="C87" t="str">
            <v>Деревня Большие Савки</v>
          </cell>
        </row>
        <row r="88">
          <cell r="C88" t="str">
            <v>Деревня Буда</v>
          </cell>
        </row>
        <row r="89">
          <cell r="C89" t="str">
            <v>Деревня Верхняя Песочня</v>
          </cell>
        </row>
        <row r="90">
          <cell r="C90" t="str">
            <v>Деревня Выползово</v>
          </cell>
        </row>
        <row r="91">
          <cell r="C91" t="str">
            <v>Деревня Гавриловка</v>
          </cell>
        </row>
        <row r="92">
          <cell r="C92" t="str">
            <v>Деревня Малая Песочня</v>
          </cell>
        </row>
        <row r="93">
          <cell r="C93" t="str">
            <v>Деревня Тягаево</v>
          </cell>
        </row>
        <row r="94">
          <cell r="C94" t="str">
            <v>Село Бережки</v>
          </cell>
        </row>
        <row r="95">
          <cell r="C95" t="str">
            <v>Село Волое</v>
          </cell>
        </row>
        <row r="96">
          <cell r="C96" t="str">
            <v>Село Воскресенск</v>
          </cell>
        </row>
        <row r="97">
          <cell r="C97" t="str">
            <v>Село Дуброво</v>
          </cell>
        </row>
        <row r="98">
          <cell r="C98" t="str">
            <v>Село Фоминичи</v>
          </cell>
        </row>
        <row r="99">
          <cell r="C99" t="str">
            <v>Город Козельск</v>
          </cell>
        </row>
        <row r="100">
          <cell r="C100" t="str">
            <v>Город Сосенский</v>
          </cell>
        </row>
        <row r="101">
          <cell r="C101" t="str">
            <v>Деревня Дешовки</v>
          </cell>
        </row>
        <row r="102">
          <cell r="C102" t="str">
            <v>Деревня Каменка</v>
          </cell>
        </row>
        <row r="103">
          <cell r="C103" t="str">
            <v>Деревня Киреевское-Первое</v>
          </cell>
        </row>
        <row r="104">
          <cell r="C104" t="str">
            <v>Деревня Лавровск</v>
          </cell>
        </row>
        <row r="105">
          <cell r="C105" t="str">
            <v>Деревня Плюсково</v>
          </cell>
        </row>
        <row r="106">
          <cell r="C106" t="str">
            <v>Деревня Подборки</v>
          </cell>
        </row>
        <row r="107">
          <cell r="C107" t="str">
            <v>Деревня Сенино-Первое</v>
          </cell>
        </row>
        <row r="108">
          <cell r="C108" t="str">
            <v>Село Березичский стеклозавод</v>
          </cell>
        </row>
        <row r="109">
          <cell r="C109" t="str">
            <v>Село Бурнашево</v>
          </cell>
        </row>
        <row r="110">
          <cell r="C110" t="str">
            <v>Село Волконское</v>
          </cell>
        </row>
        <row r="111">
          <cell r="C111" t="str">
            <v>Село Нижние Прыски</v>
          </cell>
        </row>
        <row r="112">
          <cell r="C112" t="str">
            <v>Село Покровск</v>
          </cell>
        </row>
        <row r="113">
          <cell r="C113" t="str">
            <v>Село Попелево</v>
          </cell>
        </row>
        <row r="114">
          <cell r="C114" t="str">
            <v>Село Чернышено</v>
          </cell>
        </row>
        <row r="115">
          <cell r="C115" t="str">
            <v>Деревня Высокое</v>
          </cell>
        </row>
        <row r="116">
          <cell r="C116" t="str">
            <v>Посёлок Бетлица</v>
          </cell>
        </row>
        <row r="117">
          <cell r="C117" t="str">
            <v>Село Бутчино</v>
          </cell>
        </row>
        <row r="118">
          <cell r="C118" t="str">
            <v>Село Жерелево</v>
          </cell>
        </row>
        <row r="119">
          <cell r="C119" t="str">
            <v>Село Мокрое</v>
          </cell>
        </row>
        <row r="120">
          <cell r="C120" t="str">
            <v>Город Людиново</v>
          </cell>
        </row>
        <row r="121">
          <cell r="C121" t="str">
            <v>Деревня Заболотье</v>
          </cell>
        </row>
        <row r="122">
          <cell r="C122" t="str">
            <v>Деревня Игнатовка</v>
          </cell>
        </row>
        <row r="123">
          <cell r="C123" t="str">
            <v>Деревня Манино</v>
          </cell>
        </row>
        <row r="124">
          <cell r="C124" t="str">
            <v>Село Букань</v>
          </cell>
        </row>
        <row r="125">
          <cell r="C125" t="str">
            <v>Село Заречный</v>
          </cell>
        </row>
        <row r="126">
          <cell r="C126" t="str">
            <v>Город Малоярославец</v>
          </cell>
        </row>
        <row r="127">
          <cell r="C127" t="str">
            <v>Деревня Березовка</v>
          </cell>
        </row>
        <row r="128">
          <cell r="C128" t="str">
            <v>Деревня Воробьево</v>
          </cell>
        </row>
        <row r="129">
          <cell r="C129" t="str">
            <v>Деревня Ерденево</v>
          </cell>
        </row>
        <row r="130">
          <cell r="C130" t="str">
            <v>Деревня Захарово</v>
          </cell>
        </row>
        <row r="131">
          <cell r="C131" t="str">
            <v>Деревня Михеево</v>
          </cell>
        </row>
        <row r="132">
          <cell r="C132" t="str">
            <v>Деревня Прудки</v>
          </cell>
        </row>
        <row r="133">
          <cell r="C133" t="str">
            <v>Деревня Рябцево</v>
          </cell>
        </row>
        <row r="134">
          <cell r="C134" t="str">
            <v>Деревня Шумятино</v>
          </cell>
        </row>
        <row r="135">
          <cell r="C135" t="str">
            <v>Поселок Детчино</v>
          </cell>
        </row>
        <row r="136">
          <cell r="C136" t="str">
            <v>Поселок Юбилейный</v>
          </cell>
        </row>
        <row r="137">
          <cell r="C137" t="str">
            <v>Село Головтеево</v>
          </cell>
        </row>
        <row r="138">
          <cell r="C138" t="str">
            <v>Село Ильинское</v>
          </cell>
        </row>
        <row r="139">
          <cell r="C139" t="str">
            <v>Село Коллонтай</v>
          </cell>
        </row>
        <row r="140">
          <cell r="C140" t="str">
            <v>Село Кудиново</v>
          </cell>
        </row>
        <row r="141">
          <cell r="C141" t="str">
            <v>Село Маклино</v>
          </cell>
        </row>
        <row r="142">
          <cell r="C142" t="str">
            <v>Село Недельное</v>
          </cell>
        </row>
        <row r="143">
          <cell r="C143" t="str">
            <v>Село Спас-Загорье</v>
          </cell>
        </row>
        <row r="144">
          <cell r="C144" t="str">
            <v>Город Медынь</v>
          </cell>
        </row>
        <row r="145">
          <cell r="C145" t="str">
            <v>Деревня Брюхово</v>
          </cell>
        </row>
        <row r="146">
          <cell r="C146" t="str">
            <v>Деревня Варваровка</v>
          </cell>
        </row>
        <row r="147">
          <cell r="C147" t="str">
            <v>Деревня Глухово</v>
          </cell>
        </row>
        <row r="148">
          <cell r="C148" t="str">
            <v>Деревня Гусево</v>
          </cell>
        </row>
        <row r="149">
          <cell r="C149" t="str">
            <v>Деревня Михальчуково</v>
          </cell>
        </row>
        <row r="150">
          <cell r="C150" t="str">
            <v>Деревня Михеево</v>
          </cell>
        </row>
        <row r="151">
          <cell r="C151" t="str">
            <v>Деревня Романово</v>
          </cell>
        </row>
        <row r="152">
          <cell r="C152" t="str">
            <v>Село Адуево</v>
          </cell>
        </row>
        <row r="153">
          <cell r="C153" t="str">
            <v>Село Кременское</v>
          </cell>
        </row>
        <row r="154">
          <cell r="C154" t="str">
            <v>Село Никитское</v>
          </cell>
        </row>
        <row r="155">
          <cell r="C155" t="str">
            <v>Село Передел</v>
          </cell>
        </row>
        <row r="156">
          <cell r="C156" t="str">
            <v>Город Мещовск</v>
          </cell>
        </row>
        <row r="157">
          <cell r="C157" t="str">
            <v>железнодорожная станция Кудринская</v>
          </cell>
        </row>
        <row r="158">
          <cell r="C158" t="str">
            <v>Поселок Молодежный</v>
          </cell>
        </row>
        <row r="159">
          <cell r="C159" t="str">
            <v>Село Гаврики</v>
          </cell>
        </row>
        <row r="160">
          <cell r="C160" t="str">
            <v>Село Серпейск</v>
          </cell>
        </row>
        <row r="161">
          <cell r="C161" t="str">
            <v>Город Мосальск</v>
          </cell>
        </row>
        <row r="162">
          <cell r="C162" t="str">
            <v>Деревня Воронино</v>
          </cell>
        </row>
        <row r="163">
          <cell r="C163" t="str">
            <v>Деревня Гачки</v>
          </cell>
        </row>
        <row r="164">
          <cell r="C164" t="str">
            <v>Деревня Долгое</v>
          </cell>
        </row>
        <row r="165">
          <cell r="C165" t="str">
            <v>Деревня Людково</v>
          </cell>
        </row>
        <row r="166">
          <cell r="C166" t="str">
            <v>Деревня Посконь</v>
          </cell>
        </row>
        <row r="167">
          <cell r="C167" t="str">
            <v>Деревня Путогино</v>
          </cell>
        </row>
        <row r="168">
          <cell r="C168" t="str">
            <v>Деревня Савино</v>
          </cell>
        </row>
        <row r="169">
          <cell r="C169" t="str">
            <v>Поселок Раменский</v>
          </cell>
        </row>
        <row r="170">
          <cell r="C170" t="str">
            <v>Село Боровенск</v>
          </cell>
        </row>
        <row r="171">
          <cell r="C171" t="str">
            <v>Село Дашино</v>
          </cell>
        </row>
        <row r="172">
          <cell r="C172" t="str">
            <v>Деревня Большие Козлы</v>
          </cell>
        </row>
        <row r="173">
          <cell r="C173" t="str">
            <v>Деревня Горки</v>
          </cell>
        </row>
        <row r="174">
          <cell r="C174" t="str">
            <v>Деревня Григоровское</v>
          </cell>
        </row>
        <row r="175">
          <cell r="C175" t="str">
            <v>Деревня Песочня</v>
          </cell>
        </row>
        <row r="176">
          <cell r="C176" t="str">
            <v>Деревня Погореловка</v>
          </cell>
        </row>
        <row r="177">
          <cell r="C177" t="str">
            <v>Деревня Покровское</v>
          </cell>
        </row>
        <row r="178">
          <cell r="C178" t="str">
            <v>Деревня Сильково</v>
          </cell>
        </row>
        <row r="179">
          <cell r="C179" t="str">
            <v>Деревня Хотисино</v>
          </cell>
        </row>
        <row r="180">
          <cell r="C180" t="str">
            <v>Село Ахлебинино</v>
          </cell>
        </row>
        <row r="181">
          <cell r="C181" t="str">
            <v>Село Борищево</v>
          </cell>
        </row>
        <row r="182">
          <cell r="C182" t="str">
            <v>Село Гремячево</v>
          </cell>
        </row>
        <row r="183">
          <cell r="C183" t="str">
            <v>Село Ильинское</v>
          </cell>
        </row>
        <row r="184">
          <cell r="C184" t="str">
            <v>Село Калужская опытная сельскохозяйственная станция</v>
          </cell>
        </row>
        <row r="185">
          <cell r="C185" t="str">
            <v>Село Корекозево</v>
          </cell>
        </row>
        <row r="186">
          <cell r="C186" t="str">
            <v>Село Макарово</v>
          </cell>
        </row>
        <row r="187">
          <cell r="C187" t="str">
            <v>Село Перемышль</v>
          </cell>
        </row>
        <row r="188">
          <cell r="C188" t="str">
            <v>Город Спас-Деменск</v>
          </cell>
        </row>
        <row r="189">
          <cell r="C189" t="str">
            <v>Деревня Болва</v>
          </cell>
        </row>
        <row r="190">
          <cell r="C190" t="str">
            <v>Деревня Нестеры</v>
          </cell>
        </row>
        <row r="191">
          <cell r="C191" t="str">
            <v>Деревня Понизовье</v>
          </cell>
        </row>
        <row r="192">
          <cell r="C192" t="str">
            <v>Деревня Снопот</v>
          </cell>
        </row>
        <row r="193">
          <cell r="C193" t="str">
            <v>Деревня Стайки</v>
          </cell>
        </row>
        <row r="194">
          <cell r="C194" t="str">
            <v>Деревня Теплово</v>
          </cell>
        </row>
        <row r="195">
          <cell r="C195" t="str">
            <v>Село Буднянский</v>
          </cell>
        </row>
        <row r="196">
          <cell r="C196" t="str">
            <v>Село Лазинки</v>
          </cell>
        </row>
        <row r="197">
          <cell r="C197" t="str">
            <v>Село Любунь</v>
          </cell>
        </row>
        <row r="198">
          <cell r="C198" t="str">
            <v>Село Павлиново</v>
          </cell>
        </row>
        <row r="199">
          <cell r="C199" t="str">
            <v>Село Чипляево</v>
          </cell>
        </row>
        <row r="200">
          <cell r="C200" t="str">
            <v>Бебелевский сельсовет</v>
          </cell>
        </row>
        <row r="201">
          <cell r="C201" t="str">
            <v>Город Сухиничи</v>
          </cell>
        </row>
        <row r="202">
          <cell r="C202" t="str">
            <v>Деревня Алнеры</v>
          </cell>
        </row>
        <row r="203">
          <cell r="C203" t="str">
            <v>Деревня Бордуково</v>
          </cell>
        </row>
        <row r="204">
          <cell r="C204" t="str">
            <v>Деревня Верховая</v>
          </cell>
        </row>
        <row r="205">
          <cell r="C205" t="str">
            <v>Деревня Глазково</v>
          </cell>
        </row>
        <row r="206">
          <cell r="C206" t="str">
            <v>Деревня Ермолово</v>
          </cell>
        </row>
        <row r="207">
          <cell r="C207" t="str">
            <v>Деревня Радождево</v>
          </cell>
        </row>
        <row r="208">
          <cell r="C208" t="str">
            <v>Деревня Соболевка</v>
          </cell>
        </row>
        <row r="209">
          <cell r="C209" t="str">
            <v>Деревня Субботники</v>
          </cell>
        </row>
        <row r="210">
          <cell r="C210" t="str">
            <v>Деревня Юрьево</v>
          </cell>
        </row>
        <row r="211">
          <cell r="C211" t="str">
            <v>Поселок Середейский</v>
          </cell>
        </row>
        <row r="212">
          <cell r="C212" t="str">
            <v>Село Богдановы Колодези</v>
          </cell>
        </row>
        <row r="213">
          <cell r="C213" t="str">
            <v>Село Брынь</v>
          </cell>
        </row>
        <row r="214">
          <cell r="C214" t="str">
            <v>Село Дабужа</v>
          </cell>
        </row>
        <row r="215">
          <cell r="C215" t="str">
            <v>Село Стрельна</v>
          </cell>
        </row>
        <row r="216">
          <cell r="C216" t="str">
            <v>Село Татаринцы</v>
          </cell>
        </row>
        <row r="217">
          <cell r="C217" t="str">
            <v>Село Фролово</v>
          </cell>
        </row>
        <row r="218">
          <cell r="C218" t="str">
            <v>Село Хотень</v>
          </cell>
        </row>
        <row r="219">
          <cell r="C219" t="str">
            <v>Село Шлиппово</v>
          </cell>
        </row>
        <row r="220">
          <cell r="C220" t="str">
            <v>Город Таруса</v>
          </cell>
        </row>
        <row r="221">
          <cell r="C221" t="str">
            <v>Деревня Алекино</v>
          </cell>
        </row>
        <row r="222">
          <cell r="C222" t="str">
            <v>Деревня Похвиснево</v>
          </cell>
        </row>
        <row r="223">
          <cell r="C223" t="str">
            <v>Село Барятино</v>
          </cell>
        </row>
        <row r="224">
          <cell r="C224" t="str">
            <v>Село Вознесенье</v>
          </cell>
        </row>
        <row r="225">
          <cell r="C225" t="str">
            <v>Село Волковское</v>
          </cell>
        </row>
        <row r="226">
          <cell r="C226" t="str">
            <v>Село Кузьмищево</v>
          </cell>
        </row>
        <row r="227">
          <cell r="C227" t="str">
            <v>Село Лопатино</v>
          </cell>
        </row>
        <row r="228">
          <cell r="C228" t="str">
            <v>Село Некрасово</v>
          </cell>
        </row>
        <row r="229">
          <cell r="C229" t="str">
            <v>Село Петрищево</v>
          </cell>
        </row>
        <row r="230">
          <cell r="C230" t="str">
            <v>Село Роща</v>
          </cell>
        </row>
        <row r="231">
          <cell r="C231" t="str">
            <v>Деревня Мелихово</v>
          </cell>
        </row>
        <row r="232">
          <cell r="C232" t="str">
            <v>Село Волосово-Дудино</v>
          </cell>
        </row>
        <row r="233">
          <cell r="C233" t="str">
            <v>Село Дудоровский</v>
          </cell>
        </row>
        <row r="234">
          <cell r="C234" t="str">
            <v>Село Заречье</v>
          </cell>
        </row>
        <row r="235">
          <cell r="C235" t="str">
            <v>Село Поздняково</v>
          </cell>
        </row>
        <row r="236">
          <cell r="C236" t="str">
            <v>Село Ульяново</v>
          </cell>
        </row>
        <row r="237">
          <cell r="C237" t="str">
            <v>Бебелевский сельсовет</v>
          </cell>
        </row>
        <row r="238">
          <cell r="C238" t="str">
            <v>Деревня Аристово</v>
          </cell>
        </row>
        <row r="239">
          <cell r="C239" t="str">
            <v>Деревня Бронцы</v>
          </cell>
        </row>
        <row r="240">
          <cell r="C240" t="str">
            <v>Деревня Зудна</v>
          </cell>
        </row>
        <row r="241">
          <cell r="C241" t="str">
            <v>Деревня Красный Городок</v>
          </cell>
        </row>
        <row r="242">
          <cell r="C242" t="str">
            <v>Деревня Сугоново</v>
          </cell>
        </row>
        <row r="243">
          <cell r="C243" t="str">
            <v>Деревня Ястребовка</v>
          </cell>
        </row>
        <row r="244">
          <cell r="C244" t="str">
            <v>Октябрьский сельсовет</v>
          </cell>
        </row>
        <row r="245">
          <cell r="C245" t="str">
            <v>Поселок Дугна</v>
          </cell>
        </row>
        <row r="246">
          <cell r="C246" t="str">
            <v>Поселок Ферзиково</v>
          </cell>
        </row>
        <row r="247">
          <cell r="C247" t="str">
            <v>Село Авчурино</v>
          </cell>
        </row>
        <row r="248">
          <cell r="C248" t="str">
            <v>Село Грабцево</v>
          </cell>
        </row>
        <row r="249">
          <cell r="C249" t="str">
            <v>Село Кольцово</v>
          </cell>
        </row>
        <row r="250">
          <cell r="C250" t="str">
            <v>Село Сашкино</v>
          </cell>
        </row>
        <row r="251">
          <cell r="C251" t="str">
            <v>Село Ферзиково</v>
          </cell>
        </row>
        <row r="252">
          <cell r="C252" t="str">
            <v>Деревня Авдеевка</v>
          </cell>
        </row>
        <row r="253">
          <cell r="C253" t="str">
            <v>Деревня Нехочи</v>
          </cell>
        </row>
        <row r="254">
          <cell r="C254" t="str">
            <v>Деревня Стайки</v>
          </cell>
        </row>
        <row r="255">
          <cell r="C255" t="str">
            <v>Поселок Еленский</v>
          </cell>
        </row>
        <row r="256">
          <cell r="C256" t="str">
            <v>Село Бояновичи</v>
          </cell>
        </row>
        <row r="257">
          <cell r="C257" t="str">
            <v>Село Воткино</v>
          </cell>
        </row>
        <row r="258">
          <cell r="C258" t="str">
            <v>Село Колодяссы</v>
          </cell>
        </row>
        <row r="259">
          <cell r="C259" t="str">
            <v>Село Красное</v>
          </cell>
        </row>
        <row r="260">
          <cell r="C260" t="str">
            <v>Село Кудрявец</v>
          </cell>
        </row>
        <row r="261">
          <cell r="C261" t="str">
            <v>Село Ловать</v>
          </cell>
        </row>
        <row r="262">
          <cell r="C262" t="str">
            <v>Село Милеево</v>
          </cell>
        </row>
        <row r="263">
          <cell r="C263" t="str">
            <v>Село Пеневичи</v>
          </cell>
        </row>
        <row r="264">
          <cell r="C264" t="str">
            <v>Село Подбужье</v>
          </cell>
        </row>
        <row r="265">
          <cell r="C265" t="str">
            <v>Село Слобода</v>
          </cell>
        </row>
        <row r="266">
          <cell r="C266" t="str">
            <v>Село Хвастовичи</v>
          </cell>
        </row>
        <row r="267">
          <cell r="C267" t="str">
            <v>Город Юхнов</v>
          </cell>
        </row>
        <row r="268">
          <cell r="C268" t="str">
            <v>Деревня Беляево</v>
          </cell>
        </row>
        <row r="269">
          <cell r="C269" t="str">
            <v>Деревня Емельяновка</v>
          </cell>
        </row>
        <row r="270">
          <cell r="C270" t="str">
            <v>Деревня Колыхманово</v>
          </cell>
        </row>
        <row r="271">
          <cell r="C271" t="str">
            <v>Деревня Куркино</v>
          </cell>
        </row>
        <row r="272">
          <cell r="C272" t="str">
            <v>Деревня Озеро</v>
          </cell>
        </row>
        <row r="273">
          <cell r="C273" t="str">
            <v>Деревня Плоское</v>
          </cell>
        </row>
        <row r="274">
          <cell r="C274" t="str">
            <v>Деревня Погореловка</v>
          </cell>
        </row>
        <row r="275">
          <cell r="C275" t="str">
            <v>Деревня Порослицы</v>
          </cell>
        </row>
        <row r="276">
          <cell r="C276" t="str">
            <v>Деревня Рыляки</v>
          </cell>
        </row>
        <row r="277">
          <cell r="C277" t="str">
            <v>Деревня Упрямово</v>
          </cell>
        </row>
        <row r="278">
          <cell r="C278" t="str">
            <v>Деревня Чемоданово</v>
          </cell>
        </row>
        <row r="279">
          <cell r="C279" t="str">
            <v>Село Климов Завод</v>
          </cell>
        </row>
        <row r="280">
          <cell r="C280" t="str">
            <v>Село Щелканово</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Z124"/>
  <sheetViews>
    <sheetView view="pageBreakPreview" zoomScale="50" zoomScaleSheetLayoutView="50" workbookViewId="0">
      <pane xSplit="3" ySplit="13" topLeftCell="D14" activePane="bottomRight" state="frozen"/>
      <selection pane="topRight" activeCell="D1" sqref="D1"/>
      <selection pane="bottomLeft" activeCell="A14" sqref="A14"/>
      <selection pane="bottomRight" activeCell="V38" sqref="V38"/>
    </sheetView>
  </sheetViews>
  <sheetFormatPr defaultRowHeight="18.75" outlineLevelRow="2" outlineLevelCol="1"/>
  <cols>
    <col min="1" max="1" width="9.7109375" style="36" bestFit="1" customWidth="1"/>
    <col min="2" max="2" width="45.28515625" style="37" customWidth="1"/>
    <col min="3" max="3" width="99" style="38" customWidth="1"/>
    <col min="4" max="8" width="12.28515625" style="37" hidden="1" customWidth="1" outlineLevel="1"/>
    <col min="9" max="9" width="24.28515625" style="37" customWidth="1" collapsed="1"/>
    <col min="10" max="12" width="24.28515625" style="106" customWidth="1"/>
    <col min="13" max="13" width="24.28515625" style="39" customWidth="1"/>
    <col min="14" max="14" width="12.28515625" style="37" hidden="1" customWidth="1" outlineLevel="1"/>
    <col min="15" max="15" width="14" style="37" hidden="1" customWidth="1" outlineLevel="1"/>
    <col min="16" max="18" width="12.28515625" style="37" hidden="1" customWidth="1" outlineLevel="1"/>
    <col min="19" max="19" width="19.140625" style="37" customWidth="1" collapsed="1"/>
    <col min="20" max="22" width="19.140625" style="106" customWidth="1"/>
    <col min="23" max="23" width="19.140625" style="39" customWidth="1"/>
    <col min="24" max="24" width="36" style="40" customWidth="1"/>
    <col min="25" max="25" width="130.42578125" style="37" customWidth="1"/>
    <col min="26" max="26" width="112.7109375" style="37" customWidth="1"/>
    <col min="27" max="16384" width="9.140625" style="37"/>
  </cols>
  <sheetData>
    <row r="1" spans="1:25" outlineLevel="1">
      <c r="J1" s="37"/>
      <c r="K1" s="37"/>
      <c r="L1" s="37"/>
      <c r="O1" s="124"/>
      <c r="P1" s="124"/>
      <c r="Q1" s="124"/>
      <c r="R1" s="124"/>
      <c r="T1" s="124" t="s">
        <v>0</v>
      </c>
      <c r="U1" s="124"/>
      <c r="V1" s="37"/>
    </row>
    <row r="2" spans="1:25" outlineLevel="1">
      <c r="J2" s="37"/>
      <c r="K2" s="37"/>
      <c r="L2" s="37"/>
      <c r="P2" s="41"/>
      <c r="R2" s="41"/>
      <c r="S2" s="42"/>
      <c r="T2" s="37" t="s">
        <v>1</v>
      </c>
      <c r="U2" s="41"/>
      <c r="V2" s="42"/>
    </row>
    <row r="3" spans="1:25" outlineLevel="1">
      <c r="A3" s="43"/>
      <c r="B3" s="44"/>
      <c r="C3" s="45"/>
      <c r="D3" s="44"/>
      <c r="E3" s="44"/>
      <c r="F3" s="44"/>
      <c r="G3" s="44"/>
      <c r="H3" s="44"/>
      <c r="I3" s="44"/>
      <c r="J3" s="44"/>
      <c r="K3" s="44"/>
      <c r="L3" s="44"/>
      <c r="M3" s="46"/>
      <c r="N3" s="44"/>
      <c r="O3" s="47"/>
      <c r="P3" s="41"/>
      <c r="Q3" s="47"/>
      <c r="R3" s="41"/>
      <c r="T3" s="47" t="s">
        <v>108</v>
      </c>
      <c r="U3" s="41"/>
      <c r="V3" s="37"/>
      <c r="W3" s="46"/>
      <c r="X3" s="48"/>
    </row>
    <row r="4" spans="1:25" outlineLevel="1">
      <c r="A4" s="43"/>
      <c r="B4" s="44"/>
      <c r="C4" s="45"/>
      <c r="D4" s="44"/>
      <c r="E4" s="44"/>
      <c r="F4" s="44"/>
      <c r="G4" s="44"/>
      <c r="H4" s="44"/>
      <c r="I4" s="44"/>
      <c r="J4" s="44"/>
      <c r="K4" s="44"/>
      <c r="L4" s="44"/>
      <c r="M4" s="46"/>
      <c r="N4" s="44"/>
      <c r="O4" s="47"/>
      <c r="P4" s="41"/>
      <c r="Q4" s="47"/>
      <c r="R4" s="41"/>
      <c r="T4" s="47" t="s">
        <v>2</v>
      </c>
      <c r="U4" s="41"/>
      <c r="V4" s="37"/>
      <c r="W4" s="46"/>
      <c r="X4" s="48"/>
    </row>
    <row r="5" spans="1:25" outlineLevel="1">
      <c r="A5" s="43"/>
      <c r="B5" s="44"/>
      <c r="C5" s="45"/>
      <c r="D5" s="44"/>
      <c r="E5" s="44"/>
      <c r="F5" s="44"/>
      <c r="G5" s="44"/>
      <c r="H5" s="44"/>
      <c r="I5" s="44"/>
      <c r="J5" s="44"/>
      <c r="K5" s="44"/>
      <c r="L5" s="44"/>
      <c r="M5" s="46"/>
      <c r="N5" s="44"/>
      <c r="O5" s="47"/>
      <c r="P5" s="41"/>
      <c r="Q5" s="47"/>
      <c r="R5" s="41"/>
      <c r="T5" s="47" t="s">
        <v>3</v>
      </c>
      <c r="U5" s="41"/>
      <c r="V5" s="37"/>
      <c r="W5" s="46"/>
      <c r="X5" s="48"/>
    </row>
    <row r="6" spans="1:25" outlineLevel="1">
      <c r="A6" s="43"/>
      <c r="B6" s="44"/>
      <c r="C6" s="45"/>
      <c r="D6" s="44"/>
      <c r="E6" s="44"/>
      <c r="F6" s="44"/>
      <c r="G6" s="44"/>
      <c r="H6" s="44"/>
      <c r="I6" s="44"/>
      <c r="J6" s="44"/>
      <c r="K6" s="44"/>
      <c r="L6" s="44"/>
      <c r="M6" s="46"/>
      <c r="N6" s="44"/>
      <c r="O6" s="47"/>
      <c r="P6" s="41"/>
      <c r="Q6" s="47"/>
      <c r="R6" s="41"/>
      <c r="T6" s="47" t="s">
        <v>132</v>
      </c>
      <c r="U6" s="41"/>
      <c r="V6" s="37"/>
      <c r="W6" s="46"/>
      <c r="X6" s="48"/>
    </row>
    <row r="7" spans="1:25">
      <c r="A7" s="43"/>
      <c r="B7" s="44"/>
      <c r="C7" s="45"/>
      <c r="D7" s="44"/>
      <c r="E7" s="44"/>
      <c r="F7" s="44"/>
      <c r="G7" s="44"/>
      <c r="H7" s="44"/>
      <c r="I7" s="44"/>
      <c r="J7" s="44"/>
      <c r="K7" s="44"/>
      <c r="L7" s="44"/>
      <c r="M7" s="46"/>
      <c r="N7" s="44"/>
      <c r="O7" s="44"/>
      <c r="P7" s="44"/>
      <c r="Q7" s="41"/>
      <c r="T7" s="37"/>
      <c r="U7" s="37"/>
      <c r="V7" s="37"/>
      <c r="W7" s="46"/>
      <c r="X7" s="48"/>
    </row>
    <row r="8" spans="1:25">
      <c r="A8" s="125" t="s">
        <v>133</v>
      </c>
      <c r="B8" s="125"/>
      <c r="C8" s="125"/>
      <c r="D8" s="125"/>
      <c r="E8" s="125"/>
      <c r="F8" s="125"/>
      <c r="G8" s="125"/>
      <c r="H8" s="125"/>
      <c r="I8" s="125"/>
      <c r="J8" s="125"/>
      <c r="K8" s="125"/>
      <c r="L8" s="125"/>
      <c r="M8" s="125"/>
      <c r="N8" s="125"/>
      <c r="O8" s="125"/>
      <c r="P8" s="125"/>
      <c r="Q8" s="125"/>
      <c r="R8" s="125"/>
      <c r="S8" s="125"/>
      <c r="T8" s="125"/>
      <c r="U8" s="125"/>
      <c r="V8" s="125"/>
      <c r="W8" s="125"/>
    </row>
    <row r="9" spans="1:25">
      <c r="J9" s="37"/>
      <c r="K9" s="37"/>
      <c r="L9" s="37"/>
      <c r="T9" s="37"/>
      <c r="U9" s="37"/>
      <c r="V9" s="37"/>
    </row>
    <row r="10" spans="1:25">
      <c r="J10" s="37"/>
      <c r="K10" s="37"/>
      <c r="L10" s="37"/>
      <c r="R10" s="49"/>
      <c r="S10" s="49"/>
      <c r="T10" s="49"/>
      <c r="U10" s="49"/>
      <c r="V10" s="49"/>
    </row>
    <row r="11" spans="1:25" s="51" customFormat="1">
      <c r="A11" s="126" t="s">
        <v>4</v>
      </c>
      <c r="B11" s="127" t="s">
        <v>5</v>
      </c>
      <c r="C11" s="127" t="s">
        <v>6</v>
      </c>
      <c r="D11" s="127" t="s">
        <v>7</v>
      </c>
      <c r="E11" s="127"/>
      <c r="F11" s="127"/>
      <c r="G11" s="127"/>
      <c r="H11" s="127"/>
      <c r="I11" s="127"/>
      <c r="J11" s="127"/>
      <c r="K11" s="127"/>
      <c r="L11" s="127"/>
      <c r="M11" s="127"/>
      <c r="N11" s="127"/>
      <c r="O11" s="127"/>
      <c r="P11" s="127"/>
      <c r="Q11" s="127"/>
      <c r="R11" s="127"/>
      <c r="S11" s="127"/>
      <c r="T11" s="127"/>
      <c r="U11" s="127"/>
      <c r="V11" s="127"/>
      <c r="W11" s="127"/>
      <c r="X11" s="50"/>
    </row>
    <row r="12" spans="1:25" s="51" customFormat="1">
      <c r="A12" s="126"/>
      <c r="B12" s="127"/>
      <c r="C12" s="127"/>
      <c r="D12" s="127" t="s">
        <v>8</v>
      </c>
      <c r="E12" s="127"/>
      <c r="F12" s="127"/>
      <c r="G12" s="127"/>
      <c r="H12" s="127"/>
      <c r="I12" s="127"/>
      <c r="J12" s="127"/>
      <c r="K12" s="127"/>
      <c r="L12" s="127"/>
      <c r="M12" s="127"/>
      <c r="N12" s="127" t="s">
        <v>9</v>
      </c>
      <c r="O12" s="127"/>
      <c r="P12" s="127"/>
      <c r="Q12" s="127"/>
      <c r="R12" s="127"/>
      <c r="S12" s="127"/>
      <c r="T12" s="127"/>
      <c r="U12" s="127"/>
      <c r="V12" s="127"/>
      <c r="W12" s="127"/>
      <c r="X12" s="50"/>
    </row>
    <row r="13" spans="1:25" s="51" customFormat="1">
      <c r="A13" s="126"/>
      <c r="B13" s="127"/>
      <c r="C13" s="127"/>
      <c r="D13" s="52">
        <v>2015</v>
      </c>
      <c r="E13" s="52">
        <v>2016</v>
      </c>
      <c r="F13" s="52">
        <v>2017</v>
      </c>
      <c r="G13" s="52">
        <v>2018</v>
      </c>
      <c r="H13" s="52">
        <v>2019</v>
      </c>
      <c r="I13" s="52">
        <v>2020</v>
      </c>
      <c r="J13" s="52">
        <v>2021</v>
      </c>
      <c r="K13" s="52">
        <v>2022</v>
      </c>
      <c r="L13" s="52">
        <v>2023</v>
      </c>
      <c r="M13" s="52" t="s">
        <v>10</v>
      </c>
      <c r="N13" s="52">
        <v>2015</v>
      </c>
      <c r="O13" s="52">
        <v>2016</v>
      </c>
      <c r="P13" s="52">
        <v>2017</v>
      </c>
      <c r="Q13" s="52">
        <v>2018</v>
      </c>
      <c r="R13" s="52">
        <v>2019</v>
      </c>
      <c r="S13" s="52">
        <v>2020</v>
      </c>
      <c r="T13" s="52">
        <v>2021</v>
      </c>
      <c r="U13" s="52">
        <v>2022</v>
      </c>
      <c r="V13" s="52">
        <v>2023</v>
      </c>
      <c r="W13" s="52" t="s">
        <v>10</v>
      </c>
      <c r="X13" s="50"/>
    </row>
    <row r="14" spans="1:25" s="51" customFormat="1">
      <c r="A14" s="53"/>
      <c r="B14" s="52"/>
      <c r="C14" s="52"/>
      <c r="D14" s="52"/>
      <c r="E14" s="52"/>
      <c r="F14" s="52"/>
      <c r="G14" s="52"/>
      <c r="H14" s="52"/>
      <c r="I14" s="52"/>
      <c r="J14" s="52"/>
      <c r="K14" s="52"/>
      <c r="L14" s="52"/>
      <c r="M14" s="52"/>
      <c r="N14" s="52"/>
      <c r="O14" s="52"/>
      <c r="P14" s="52"/>
      <c r="Q14" s="52"/>
      <c r="R14" s="52"/>
      <c r="S14" s="52"/>
      <c r="T14" s="52"/>
      <c r="U14" s="52"/>
      <c r="V14" s="52"/>
      <c r="W14" s="52"/>
      <c r="X14" s="50"/>
    </row>
    <row r="15" spans="1:25" s="62" customFormat="1" ht="93.75" hidden="1" outlineLevel="1">
      <c r="A15" s="54"/>
      <c r="B15" s="55" t="s">
        <v>11</v>
      </c>
      <c r="C15" s="56" t="s">
        <v>12</v>
      </c>
      <c r="D15" s="57">
        <v>5000</v>
      </c>
      <c r="E15" s="57"/>
      <c r="F15" s="57"/>
      <c r="G15" s="58">
        <v>5000</v>
      </c>
      <c r="H15" s="57"/>
      <c r="I15" s="57"/>
      <c r="J15" s="57"/>
      <c r="K15" s="57"/>
      <c r="L15" s="57"/>
      <c r="M15" s="59">
        <f>SUM(D15:L15)</f>
        <v>10000</v>
      </c>
      <c r="N15" s="57"/>
      <c r="O15" s="60"/>
      <c r="P15" s="58">
        <v>5000</v>
      </c>
      <c r="Q15" s="58">
        <v>3700</v>
      </c>
      <c r="R15" s="60"/>
      <c r="S15" s="60"/>
      <c r="T15" s="57"/>
      <c r="U15" s="57"/>
      <c r="V15" s="57"/>
      <c r="W15" s="59">
        <f>SUM(N15:V15)</f>
        <v>8700</v>
      </c>
      <c r="X15" s="61" t="s">
        <v>46</v>
      </c>
      <c r="Y15" s="62" t="s">
        <v>13</v>
      </c>
    </row>
    <row r="16" spans="1:25" s="62" customFormat="1" ht="37.5" hidden="1" outlineLevel="1">
      <c r="A16" s="54"/>
      <c r="B16" s="55" t="s">
        <v>14</v>
      </c>
      <c r="C16" s="56" t="s">
        <v>15</v>
      </c>
      <c r="D16" s="57"/>
      <c r="E16" s="57"/>
      <c r="F16" s="58">
        <f>52+50</f>
        <v>102</v>
      </c>
      <c r="G16" s="57"/>
      <c r="H16" s="57"/>
      <c r="I16" s="57"/>
      <c r="J16" s="57"/>
      <c r="K16" s="57"/>
      <c r="L16" s="57"/>
      <c r="M16" s="59">
        <f t="shared" ref="M16:M56" si="0">SUM(D16:L16)</f>
        <v>102</v>
      </c>
      <c r="N16" s="57"/>
      <c r="O16" s="57"/>
      <c r="P16" s="58">
        <f>52+50</f>
        <v>102</v>
      </c>
      <c r="Q16" s="57"/>
      <c r="R16" s="60"/>
      <c r="S16" s="60"/>
      <c r="T16" s="57"/>
      <c r="U16" s="57"/>
      <c r="V16" s="57"/>
      <c r="W16" s="59">
        <f t="shared" ref="W16:W56" si="1">SUM(N16:V16)</f>
        <v>102</v>
      </c>
      <c r="X16" s="61" t="s">
        <v>47</v>
      </c>
    </row>
    <row r="17" spans="1:26" s="62" customFormat="1" ht="37.5" hidden="1" outlineLevel="1">
      <c r="A17" s="54"/>
      <c r="B17" s="55" t="s">
        <v>14</v>
      </c>
      <c r="C17" s="56" t="s">
        <v>16</v>
      </c>
      <c r="D17" s="57"/>
      <c r="E17" s="57"/>
      <c r="F17" s="58">
        <f>50+54</f>
        <v>104</v>
      </c>
      <c r="G17" s="57"/>
      <c r="H17" s="57"/>
      <c r="I17" s="57"/>
      <c r="J17" s="57"/>
      <c r="K17" s="57"/>
      <c r="L17" s="57"/>
      <c r="M17" s="59">
        <f t="shared" si="0"/>
        <v>104</v>
      </c>
      <c r="N17" s="57"/>
      <c r="O17" s="57"/>
      <c r="P17" s="58">
        <f>50+54</f>
        <v>104</v>
      </c>
      <c r="Q17" s="57"/>
      <c r="R17" s="60"/>
      <c r="S17" s="60"/>
      <c r="T17" s="57"/>
      <c r="U17" s="57"/>
      <c r="V17" s="57"/>
      <c r="W17" s="59">
        <f t="shared" si="1"/>
        <v>104</v>
      </c>
      <c r="X17" s="61" t="s">
        <v>47</v>
      </c>
    </row>
    <row r="18" spans="1:26" s="62" customFormat="1" ht="37.5" hidden="1" outlineLevel="1">
      <c r="A18" s="54"/>
      <c r="B18" s="55" t="s">
        <v>14</v>
      </c>
      <c r="C18" s="56" t="s">
        <v>17</v>
      </c>
      <c r="D18" s="57"/>
      <c r="E18" s="57"/>
      <c r="F18" s="57"/>
      <c r="G18" s="58">
        <v>198</v>
      </c>
      <c r="H18" s="57"/>
      <c r="I18" s="57"/>
      <c r="J18" s="57"/>
      <c r="K18" s="57"/>
      <c r="L18" s="57"/>
      <c r="M18" s="59">
        <f t="shared" si="0"/>
        <v>198</v>
      </c>
      <c r="N18" s="57"/>
      <c r="O18" s="57"/>
      <c r="P18" s="57"/>
      <c r="Q18" s="58">
        <v>198</v>
      </c>
      <c r="R18" s="60"/>
      <c r="S18" s="60"/>
      <c r="T18" s="57"/>
      <c r="U18" s="57"/>
      <c r="V18" s="57"/>
      <c r="W18" s="59">
        <f t="shared" si="1"/>
        <v>198</v>
      </c>
      <c r="X18" s="61" t="s">
        <v>47</v>
      </c>
      <c r="Y18" s="62" t="s">
        <v>18</v>
      </c>
    </row>
    <row r="19" spans="1:26" s="62" customFormat="1" ht="37.5" hidden="1" outlineLevel="2">
      <c r="A19" s="63"/>
      <c r="B19" s="55" t="s">
        <v>14</v>
      </c>
      <c r="C19" s="64" t="s">
        <v>19</v>
      </c>
      <c r="D19" s="57"/>
      <c r="E19" s="57"/>
      <c r="F19" s="58"/>
      <c r="G19" s="58"/>
      <c r="H19" s="57"/>
      <c r="I19" s="57"/>
      <c r="J19" s="57"/>
      <c r="K19" s="57"/>
      <c r="L19" s="57"/>
      <c r="M19" s="59">
        <f t="shared" si="0"/>
        <v>0</v>
      </c>
      <c r="N19" s="57"/>
      <c r="O19" s="57"/>
      <c r="P19" s="58"/>
      <c r="Q19" s="60"/>
      <c r="R19" s="60"/>
      <c r="S19" s="60"/>
      <c r="T19" s="57"/>
      <c r="U19" s="57"/>
      <c r="V19" s="57"/>
      <c r="W19" s="59">
        <f t="shared" si="1"/>
        <v>0</v>
      </c>
      <c r="X19" s="61"/>
      <c r="Y19" s="62" t="s">
        <v>20</v>
      </c>
    </row>
    <row r="20" spans="1:26" s="62" customFormat="1" ht="37.5" hidden="1" outlineLevel="1" collapsed="1">
      <c r="A20" s="54"/>
      <c r="B20" s="55" t="s">
        <v>14</v>
      </c>
      <c r="C20" s="56" t="s">
        <v>21</v>
      </c>
      <c r="D20" s="57"/>
      <c r="E20" s="57"/>
      <c r="F20" s="57"/>
      <c r="G20" s="58">
        <v>348</v>
      </c>
      <c r="H20" s="58">
        <v>633</v>
      </c>
      <c r="I20" s="57"/>
      <c r="J20" s="57"/>
      <c r="K20" s="57"/>
      <c r="L20" s="57"/>
      <c r="M20" s="59">
        <f t="shared" si="0"/>
        <v>981</v>
      </c>
      <c r="N20" s="57"/>
      <c r="O20" s="57"/>
      <c r="P20" s="57"/>
      <c r="Q20" s="58">
        <v>981</v>
      </c>
      <c r="R20" s="60"/>
      <c r="S20" s="60"/>
      <c r="T20" s="57"/>
      <c r="U20" s="57"/>
      <c r="V20" s="57"/>
      <c r="W20" s="59">
        <f t="shared" si="1"/>
        <v>981</v>
      </c>
      <c r="X20" s="61" t="s">
        <v>47</v>
      </c>
      <c r="Y20" s="62" t="s">
        <v>22</v>
      </c>
    </row>
    <row r="21" spans="1:26" s="62" customFormat="1" ht="37.5" hidden="1" outlineLevel="1">
      <c r="A21" s="54"/>
      <c r="B21" s="55" t="s">
        <v>14</v>
      </c>
      <c r="C21" s="56" t="s">
        <v>23</v>
      </c>
      <c r="D21" s="57"/>
      <c r="E21" s="57"/>
      <c r="F21" s="57"/>
      <c r="G21" s="57"/>
      <c r="H21" s="57">
        <v>404.4</v>
      </c>
      <c r="I21" s="57"/>
      <c r="J21" s="57"/>
      <c r="K21" s="57"/>
      <c r="L21" s="57"/>
      <c r="M21" s="59">
        <f t="shared" si="0"/>
        <v>404.4</v>
      </c>
      <c r="N21" s="57"/>
      <c r="O21" s="57"/>
      <c r="P21" s="57"/>
      <c r="Q21" s="57"/>
      <c r="R21" s="58">
        <v>404.4</v>
      </c>
      <c r="S21" s="60"/>
      <c r="T21" s="57"/>
      <c r="U21" s="57"/>
      <c r="V21" s="57"/>
      <c r="W21" s="59">
        <f t="shared" si="1"/>
        <v>404.4</v>
      </c>
      <c r="X21" s="61" t="s">
        <v>47</v>
      </c>
      <c r="Y21" s="62" t="s">
        <v>22</v>
      </c>
    </row>
    <row r="22" spans="1:26" s="62" customFormat="1" ht="37.5" hidden="1" outlineLevel="1">
      <c r="A22" s="54"/>
      <c r="B22" s="55" t="s">
        <v>14</v>
      </c>
      <c r="C22" s="56" t="s">
        <v>24</v>
      </c>
      <c r="D22" s="57"/>
      <c r="E22" s="57"/>
      <c r="F22" s="57"/>
      <c r="G22" s="57"/>
      <c r="H22" s="57">
        <v>49</v>
      </c>
      <c r="I22" s="57"/>
      <c r="J22" s="57"/>
      <c r="K22" s="57"/>
      <c r="L22" s="57"/>
      <c r="M22" s="59">
        <f t="shared" si="0"/>
        <v>49</v>
      </c>
      <c r="N22" s="57"/>
      <c r="O22" s="57"/>
      <c r="P22" s="57"/>
      <c r="Q22" s="57"/>
      <c r="R22" s="58">
        <v>49</v>
      </c>
      <c r="S22" s="60"/>
      <c r="T22" s="57"/>
      <c r="U22" s="57"/>
      <c r="V22" s="57"/>
      <c r="W22" s="59">
        <f t="shared" si="1"/>
        <v>49</v>
      </c>
      <c r="X22" s="61" t="s">
        <v>47</v>
      </c>
      <c r="Y22" s="62" t="s">
        <v>25</v>
      </c>
    </row>
    <row r="23" spans="1:26" s="73" customFormat="1" ht="37.5" hidden="1" outlineLevel="1">
      <c r="A23" s="65"/>
      <c r="B23" s="66" t="s">
        <v>14</v>
      </c>
      <c r="C23" s="67" t="s">
        <v>26</v>
      </c>
      <c r="D23" s="68"/>
      <c r="E23" s="68"/>
      <c r="F23" s="68"/>
      <c r="G23" s="68"/>
      <c r="H23" s="69">
        <v>546</v>
      </c>
      <c r="I23" s="68"/>
      <c r="J23" s="68"/>
      <c r="K23" s="68"/>
      <c r="L23" s="68"/>
      <c r="M23" s="70">
        <f t="shared" si="0"/>
        <v>546</v>
      </c>
      <c r="N23" s="68"/>
      <c r="O23" s="68"/>
      <c r="P23" s="68"/>
      <c r="Q23" s="68"/>
      <c r="R23" s="69">
        <v>546</v>
      </c>
      <c r="S23" s="71"/>
      <c r="T23" s="68"/>
      <c r="U23" s="68"/>
      <c r="V23" s="68"/>
      <c r="W23" s="70">
        <f t="shared" si="1"/>
        <v>546</v>
      </c>
      <c r="X23" s="72"/>
      <c r="Y23" s="73" t="s">
        <v>27</v>
      </c>
    </row>
    <row r="24" spans="1:26" s="62" customFormat="1" ht="37.5" hidden="1" outlineLevel="1">
      <c r="A24" s="54"/>
      <c r="B24" s="55" t="s">
        <v>14</v>
      </c>
      <c r="C24" s="56" t="s">
        <v>28</v>
      </c>
      <c r="D24" s="57"/>
      <c r="E24" s="57"/>
      <c r="F24" s="58">
        <v>101</v>
      </c>
      <c r="G24" s="57"/>
      <c r="H24" s="57"/>
      <c r="I24" s="57"/>
      <c r="J24" s="57"/>
      <c r="K24" s="57"/>
      <c r="L24" s="57"/>
      <c r="M24" s="59">
        <f t="shared" si="0"/>
        <v>101</v>
      </c>
      <c r="N24" s="57"/>
      <c r="O24" s="57"/>
      <c r="P24" s="58">
        <v>101</v>
      </c>
      <c r="Q24" s="57"/>
      <c r="R24" s="60"/>
      <c r="S24" s="60"/>
      <c r="T24" s="57"/>
      <c r="U24" s="57"/>
      <c r="V24" s="57"/>
      <c r="W24" s="59">
        <f t="shared" si="1"/>
        <v>101</v>
      </c>
      <c r="X24" s="61" t="s">
        <v>47</v>
      </c>
    </row>
    <row r="25" spans="1:26" s="62" customFormat="1" ht="37.5" hidden="1" outlineLevel="1">
      <c r="A25" s="54"/>
      <c r="B25" s="55" t="s">
        <v>14</v>
      </c>
      <c r="C25" s="56" t="s">
        <v>29</v>
      </c>
      <c r="D25" s="57"/>
      <c r="E25" s="57"/>
      <c r="F25" s="57"/>
      <c r="G25" s="57">
        <v>41</v>
      </c>
      <c r="H25" s="57"/>
      <c r="I25" s="57"/>
      <c r="J25" s="57"/>
      <c r="K25" s="57"/>
      <c r="L25" s="57"/>
      <c r="M25" s="59">
        <f t="shared" si="0"/>
        <v>41</v>
      </c>
      <c r="N25" s="57"/>
      <c r="O25" s="57"/>
      <c r="P25" s="57"/>
      <c r="Q25" s="57">
        <v>41</v>
      </c>
      <c r="R25" s="60"/>
      <c r="S25" s="60"/>
      <c r="T25" s="57"/>
      <c r="U25" s="57"/>
      <c r="V25" s="57"/>
      <c r="W25" s="59">
        <f t="shared" si="1"/>
        <v>41</v>
      </c>
      <c r="X25" s="61" t="s">
        <v>47</v>
      </c>
      <c r="Y25" s="62" t="s">
        <v>30</v>
      </c>
    </row>
    <row r="26" spans="1:26" s="62" customFormat="1" ht="56.25" hidden="1" outlineLevel="1">
      <c r="A26" s="54"/>
      <c r="B26" s="55" t="s">
        <v>14</v>
      </c>
      <c r="C26" s="56" t="s">
        <v>31</v>
      </c>
      <c r="D26" s="57"/>
      <c r="E26" s="74"/>
      <c r="F26" s="57"/>
      <c r="G26" s="57"/>
      <c r="H26" s="57"/>
      <c r="I26" s="57">
        <v>709</v>
      </c>
      <c r="J26" s="57"/>
      <c r="K26" s="57"/>
      <c r="L26" s="57"/>
      <c r="M26" s="59">
        <f t="shared" si="0"/>
        <v>709</v>
      </c>
      <c r="N26" s="57"/>
      <c r="O26" s="74"/>
      <c r="P26" s="57"/>
      <c r="Q26" s="57"/>
      <c r="R26" s="60"/>
      <c r="S26" s="58">
        <v>185</v>
      </c>
      <c r="T26" s="57"/>
      <c r="U26" s="57"/>
      <c r="V26" s="57"/>
      <c r="W26" s="59">
        <f t="shared" si="1"/>
        <v>185</v>
      </c>
      <c r="X26" s="61"/>
      <c r="Y26" s="75" t="s">
        <v>32</v>
      </c>
    </row>
    <row r="27" spans="1:26" s="62" customFormat="1" ht="37.5" hidden="1" outlineLevel="1">
      <c r="A27" s="54"/>
      <c r="B27" s="55" t="s">
        <v>14</v>
      </c>
      <c r="C27" s="56" t="s">
        <v>33</v>
      </c>
      <c r="D27" s="57"/>
      <c r="E27" s="57"/>
      <c r="F27" s="57"/>
      <c r="G27" s="57"/>
      <c r="H27" s="58">
        <v>200</v>
      </c>
      <c r="I27" s="57">
        <v>300</v>
      </c>
      <c r="J27" s="57"/>
      <c r="K27" s="57"/>
      <c r="L27" s="57"/>
      <c r="M27" s="59">
        <f t="shared" si="0"/>
        <v>500</v>
      </c>
      <c r="N27" s="57"/>
      <c r="O27" s="57"/>
      <c r="P27" s="57"/>
      <c r="Q27" s="57"/>
      <c r="R27" s="58">
        <v>200</v>
      </c>
      <c r="S27" s="58">
        <v>300</v>
      </c>
      <c r="T27" s="57"/>
      <c r="U27" s="57"/>
      <c r="V27" s="57"/>
      <c r="W27" s="59">
        <f t="shared" si="1"/>
        <v>500</v>
      </c>
      <c r="X27" s="61" t="s">
        <v>47</v>
      </c>
    </row>
    <row r="28" spans="1:26" s="62" customFormat="1" ht="75" hidden="1" outlineLevel="1">
      <c r="A28" s="54"/>
      <c r="B28" s="55" t="s">
        <v>14</v>
      </c>
      <c r="C28" s="56" t="s">
        <v>34</v>
      </c>
      <c r="D28" s="57"/>
      <c r="E28" s="57"/>
      <c r="F28" s="58">
        <f>604+400</f>
        <v>1004</v>
      </c>
      <c r="G28" s="57"/>
      <c r="H28" s="58">
        <v>203</v>
      </c>
      <c r="I28" s="57"/>
      <c r="J28" s="57"/>
      <c r="K28" s="57"/>
      <c r="L28" s="57"/>
      <c r="M28" s="59">
        <f t="shared" si="0"/>
        <v>1207</v>
      </c>
      <c r="N28" s="57"/>
      <c r="O28" s="57"/>
      <c r="P28" s="58">
        <f>603+604</f>
        <v>1207</v>
      </c>
      <c r="Q28" s="57"/>
      <c r="R28" s="57"/>
      <c r="S28" s="57"/>
      <c r="T28" s="57"/>
      <c r="U28" s="57"/>
      <c r="V28" s="57"/>
      <c r="W28" s="59">
        <f t="shared" si="1"/>
        <v>1207</v>
      </c>
      <c r="X28" s="61" t="s">
        <v>47</v>
      </c>
      <c r="Y28" s="62" t="s">
        <v>35</v>
      </c>
      <c r="Z28" s="76"/>
    </row>
    <row r="29" spans="1:26" s="62" customFormat="1" ht="37.5" hidden="1" outlineLevel="1">
      <c r="A29" s="54"/>
      <c r="B29" s="55" t="s">
        <v>14</v>
      </c>
      <c r="C29" s="56" t="s">
        <v>36</v>
      </c>
      <c r="D29" s="57"/>
      <c r="E29" s="57"/>
      <c r="F29" s="58">
        <v>247.8</v>
      </c>
      <c r="G29" s="57"/>
      <c r="H29" s="57"/>
      <c r="I29" s="57"/>
      <c r="J29" s="57"/>
      <c r="K29" s="57"/>
      <c r="L29" s="57"/>
      <c r="M29" s="59">
        <f t="shared" si="0"/>
        <v>247.8</v>
      </c>
      <c r="N29" s="57"/>
      <c r="O29" s="57"/>
      <c r="P29" s="58">
        <v>247.8</v>
      </c>
      <c r="Q29" s="57"/>
      <c r="R29" s="60"/>
      <c r="S29" s="60"/>
      <c r="T29" s="57"/>
      <c r="U29" s="57"/>
      <c r="V29" s="57"/>
      <c r="W29" s="59">
        <f t="shared" si="1"/>
        <v>247.8</v>
      </c>
      <c r="X29" s="61" t="s">
        <v>46</v>
      </c>
    </row>
    <row r="30" spans="1:26" s="77" customFormat="1" ht="37.5" hidden="1" outlineLevel="1">
      <c r="A30" s="54"/>
      <c r="B30" s="55" t="s">
        <v>14</v>
      </c>
      <c r="C30" s="56" t="s">
        <v>37</v>
      </c>
      <c r="D30" s="57"/>
      <c r="E30" s="57"/>
      <c r="F30" s="58">
        <v>91.56</v>
      </c>
      <c r="G30" s="57"/>
      <c r="H30" s="57"/>
      <c r="I30" s="57"/>
      <c r="J30" s="57"/>
      <c r="K30" s="57"/>
      <c r="L30" s="57"/>
      <c r="M30" s="59">
        <f t="shared" si="0"/>
        <v>91.56</v>
      </c>
      <c r="N30" s="57"/>
      <c r="O30" s="57"/>
      <c r="P30" s="58">
        <v>91.56</v>
      </c>
      <c r="Q30" s="57"/>
      <c r="R30" s="60"/>
      <c r="S30" s="60"/>
      <c r="T30" s="57"/>
      <c r="U30" s="57"/>
      <c r="V30" s="57"/>
      <c r="W30" s="59">
        <f t="shared" si="1"/>
        <v>91.56</v>
      </c>
      <c r="X30" s="61" t="s">
        <v>48</v>
      </c>
    </row>
    <row r="31" spans="1:26" s="77" customFormat="1" ht="56.25" hidden="1" outlineLevel="1">
      <c r="A31" s="78"/>
      <c r="B31" s="79" t="s">
        <v>38</v>
      </c>
      <c r="C31" s="80" t="s">
        <v>39</v>
      </c>
      <c r="D31" s="81"/>
      <c r="E31" s="81"/>
      <c r="F31" s="81"/>
      <c r="G31" s="81">
        <v>18</v>
      </c>
      <c r="H31" s="81"/>
      <c r="I31" s="81"/>
      <c r="J31" s="81"/>
      <c r="K31" s="81"/>
      <c r="L31" s="81"/>
      <c r="M31" s="59">
        <f t="shared" si="0"/>
        <v>18</v>
      </c>
      <c r="N31" s="81"/>
      <c r="O31" s="81"/>
      <c r="P31" s="81"/>
      <c r="Q31" s="81">
        <v>18</v>
      </c>
      <c r="R31" s="82"/>
      <c r="S31" s="82"/>
      <c r="T31" s="81"/>
      <c r="U31" s="81"/>
      <c r="V31" s="81"/>
      <c r="W31" s="59">
        <f t="shared" si="1"/>
        <v>18</v>
      </c>
      <c r="X31" s="61" t="s">
        <v>52</v>
      </c>
    </row>
    <row r="32" spans="1:26" s="77" customFormat="1" ht="75" hidden="1" outlineLevel="1">
      <c r="A32" s="78"/>
      <c r="B32" s="79" t="s">
        <v>40</v>
      </c>
      <c r="C32" s="80" t="s">
        <v>41</v>
      </c>
      <c r="D32" s="81"/>
      <c r="E32" s="81"/>
      <c r="F32" s="81"/>
      <c r="G32" s="81">
        <v>117.63</v>
      </c>
      <c r="H32" s="81"/>
      <c r="I32" s="81"/>
      <c r="J32" s="81"/>
      <c r="K32" s="81"/>
      <c r="L32" s="81"/>
      <c r="M32" s="59">
        <f t="shared" si="0"/>
        <v>117.63</v>
      </c>
      <c r="N32" s="81"/>
      <c r="O32" s="81"/>
      <c r="P32" s="81"/>
      <c r="Q32" s="81">
        <v>63.87</v>
      </c>
      <c r="R32" s="82"/>
      <c r="S32" s="82"/>
      <c r="T32" s="81"/>
      <c r="U32" s="81"/>
      <c r="V32" s="81"/>
      <c r="W32" s="59">
        <f t="shared" si="1"/>
        <v>63.87</v>
      </c>
      <c r="X32" s="61"/>
    </row>
    <row r="33" spans="1:24" s="90" customFormat="1" ht="75" collapsed="1">
      <c r="A33" s="83">
        <f t="shared" ref="A33" si="2">A32+1</f>
        <v>1</v>
      </c>
      <c r="B33" s="84" t="s">
        <v>42</v>
      </c>
      <c r="C33" s="85" t="s">
        <v>93</v>
      </c>
      <c r="D33" s="86"/>
      <c r="E33" s="86"/>
      <c r="F33" s="86"/>
      <c r="G33" s="86"/>
      <c r="H33" s="86"/>
      <c r="I33" s="86">
        <v>70</v>
      </c>
      <c r="J33" s="86"/>
      <c r="K33" s="86"/>
      <c r="L33" s="86"/>
      <c r="M33" s="87">
        <f t="shared" si="0"/>
        <v>70</v>
      </c>
      <c r="N33" s="86"/>
      <c r="O33" s="86"/>
      <c r="P33" s="86"/>
      <c r="Q33" s="86"/>
      <c r="R33" s="88"/>
      <c r="S33" s="86">
        <v>70</v>
      </c>
      <c r="T33" s="86"/>
      <c r="U33" s="86"/>
      <c r="V33" s="86"/>
      <c r="W33" s="87">
        <f t="shared" si="1"/>
        <v>70</v>
      </c>
      <c r="X33" s="89" t="s">
        <v>92</v>
      </c>
    </row>
    <row r="34" spans="1:24" s="90" customFormat="1" ht="56.25">
      <c r="A34" s="83">
        <f>A33+1</f>
        <v>2</v>
      </c>
      <c r="B34" s="84" t="s">
        <v>45</v>
      </c>
      <c r="C34" s="85" t="s">
        <v>44</v>
      </c>
      <c r="D34" s="86"/>
      <c r="E34" s="86"/>
      <c r="F34" s="86"/>
      <c r="G34" s="86"/>
      <c r="H34" s="86"/>
      <c r="I34" s="86"/>
      <c r="J34" s="86">
        <v>165.98</v>
      </c>
      <c r="K34" s="86"/>
      <c r="L34" s="86"/>
      <c r="M34" s="87">
        <f t="shared" si="0"/>
        <v>165.98</v>
      </c>
      <c r="N34" s="86"/>
      <c r="O34" s="86"/>
      <c r="P34" s="86"/>
      <c r="Q34" s="86"/>
      <c r="R34" s="88"/>
      <c r="S34" s="88"/>
      <c r="T34" s="86">
        <v>120.48</v>
      </c>
      <c r="U34" s="86"/>
      <c r="V34" s="86"/>
      <c r="W34" s="87">
        <f t="shared" si="1"/>
        <v>120.48</v>
      </c>
      <c r="X34" s="89" t="s">
        <v>49</v>
      </c>
    </row>
    <row r="35" spans="1:24" s="90" customFormat="1" ht="56.25">
      <c r="A35" s="83">
        <f>A34+1</f>
        <v>3</v>
      </c>
      <c r="B35" s="84" t="s">
        <v>45</v>
      </c>
      <c r="C35" s="85" t="s">
        <v>95</v>
      </c>
      <c r="D35" s="86"/>
      <c r="E35" s="86"/>
      <c r="F35" s="86"/>
      <c r="G35" s="86"/>
      <c r="H35" s="86"/>
      <c r="I35" s="86"/>
      <c r="J35" s="86">
        <v>117.63</v>
      </c>
      <c r="K35" s="86"/>
      <c r="L35" s="86"/>
      <c r="M35" s="87">
        <f t="shared" si="0"/>
        <v>117.63</v>
      </c>
      <c r="N35" s="86"/>
      <c r="O35" s="86"/>
      <c r="P35" s="86"/>
      <c r="Q35" s="86"/>
      <c r="R35" s="88"/>
      <c r="S35" s="88"/>
      <c r="T35" s="86">
        <v>63.87</v>
      </c>
      <c r="U35" s="86"/>
      <c r="V35" s="86"/>
      <c r="W35" s="87">
        <f t="shared" si="1"/>
        <v>63.87</v>
      </c>
      <c r="X35" s="89" t="s">
        <v>49</v>
      </c>
    </row>
    <row r="36" spans="1:24" s="90" customFormat="1" ht="67.5" customHeight="1">
      <c r="A36" s="83">
        <v>4</v>
      </c>
      <c r="B36" s="84" t="s">
        <v>45</v>
      </c>
      <c r="C36" s="85" t="s">
        <v>113</v>
      </c>
      <c r="D36" s="86"/>
      <c r="E36" s="86"/>
      <c r="F36" s="86"/>
      <c r="G36" s="86"/>
      <c r="H36" s="86"/>
      <c r="I36" s="86"/>
      <c r="J36" s="86">
        <f>546/2</f>
        <v>273</v>
      </c>
      <c r="K36" s="86">
        <f>546/2</f>
        <v>273</v>
      </c>
      <c r="L36" s="86"/>
      <c r="M36" s="87">
        <f t="shared" ref="M36:M37" si="3">SUM(D36:L36)</f>
        <v>546</v>
      </c>
      <c r="N36" s="86"/>
      <c r="O36" s="86"/>
      <c r="P36" s="86"/>
      <c r="Q36" s="86"/>
      <c r="R36" s="88"/>
      <c r="S36" s="88"/>
      <c r="T36" s="86"/>
      <c r="U36" s="86"/>
      <c r="V36" s="86"/>
      <c r="W36" s="87">
        <f t="shared" ref="W36:W37" si="4">SUM(N36:V36)</f>
        <v>0</v>
      </c>
      <c r="X36" s="89"/>
    </row>
    <row r="37" spans="1:24" s="90" customFormat="1" ht="37.5">
      <c r="A37" s="83">
        <v>5</v>
      </c>
      <c r="B37" s="84" t="s">
        <v>45</v>
      </c>
      <c r="C37" s="85" t="s">
        <v>16</v>
      </c>
      <c r="D37" s="86"/>
      <c r="E37" s="86"/>
      <c r="F37" s="86"/>
      <c r="G37" s="86"/>
      <c r="H37" s="86"/>
      <c r="I37" s="86"/>
      <c r="J37" s="86"/>
      <c r="K37" s="86"/>
      <c r="L37" s="86">
        <v>104</v>
      </c>
      <c r="M37" s="87">
        <f t="shared" si="3"/>
        <v>104</v>
      </c>
      <c r="N37" s="86"/>
      <c r="O37" s="86"/>
      <c r="P37" s="86"/>
      <c r="Q37" s="86"/>
      <c r="R37" s="88"/>
      <c r="S37" s="88"/>
      <c r="T37" s="86"/>
      <c r="U37" s="86"/>
      <c r="V37" s="86"/>
      <c r="W37" s="87">
        <f t="shared" si="4"/>
        <v>0</v>
      </c>
      <c r="X37" s="89"/>
    </row>
    <row r="38" spans="1:24" s="90" customFormat="1" ht="37.5">
      <c r="A38" s="83">
        <f>A37+1</f>
        <v>6</v>
      </c>
      <c r="B38" s="84" t="s">
        <v>45</v>
      </c>
      <c r="C38" s="85" t="s">
        <v>114</v>
      </c>
      <c r="D38" s="86"/>
      <c r="E38" s="86"/>
      <c r="F38" s="86"/>
      <c r="G38" s="86"/>
      <c r="H38" s="86"/>
      <c r="I38" s="86"/>
      <c r="J38" s="86">
        <v>50</v>
      </c>
      <c r="K38" s="86"/>
      <c r="L38" s="86"/>
      <c r="M38" s="87">
        <f t="shared" ref="M38" si="5">SUM(D38:L38)</f>
        <v>50</v>
      </c>
      <c r="N38" s="86"/>
      <c r="O38" s="86"/>
      <c r="P38" s="86"/>
      <c r="Q38" s="86"/>
      <c r="R38" s="88"/>
      <c r="S38" s="88"/>
      <c r="T38" s="86"/>
      <c r="U38" s="86"/>
      <c r="V38" s="86">
        <v>50</v>
      </c>
      <c r="W38" s="87">
        <f t="shared" ref="W38" si="6">SUM(N38:V38)</f>
        <v>50</v>
      </c>
      <c r="X38" s="89"/>
    </row>
    <row r="39" spans="1:24" s="117" customFormat="1" ht="36">
      <c r="A39" s="118">
        <v>7</v>
      </c>
      <c r="B39" s="122" t="s">
        <v>45</v>
      </c>
      <c r="C39" s="123" t="s">
        <v>118</v>
      </c>
      <c r="D39" s="120"/>
      <c r="E39" s="120"/>
      <c r="F39" s="120"/>
      <c r="G39" s="120"/>
      <c r="H39" s="120"/>
      <c r="I39" s="120"/>
      <c r="J39" s="120"/>
      <c r="K39" s="120">
        <v>49</v>
      </c>
      <c r="L39" s="120"/>
      <c r="M39" s="121">
        <f t="shared" ref="M39:M40" si="7">SUM(D39:L39)</f>
        <v>49</v>
      </c>
      <c r="N39" s="114"/>
      <c r="O39" s="114"/>
      <c r="P39" s="114"/>
      <c r="Q39" s="114"/>
      <c r="R39" s="115"/>
      <c r="S39" s="119"/>
      <c r="T39" s="120"/>
      <c r="U39" s="120"/>
      <c r="V39" s="120"/>
      <c r="W39" s="121">
        <f t="shared" ref="W39:W40" si="8">SUM(N39:V39)</f>
        <v>0</v>
      </c>
      <c r="X39" s="116"/>
    </row>
    <row r="40" spans="1:24" s="117" customFormat="1" ht="36">
      <c r="A40" s="118">
        <v>8</v>
      </c>
      <c r="B40" s="122" t="s">
        <v>45</v>
      </c>
      <c r="C40" s="123" t="s">
        <v>119</v>
      </c>
      <c r="D40" s="120"/>
      <c r="E40" s="120"/>
      <c r="F40" s="120"/>
      <c r="G40" s="120"/>
      <c r="H40" s="120"/>
      <c r="I40" s="120"/>
      <c r="J40" s="120"/>
      <c r="K40" s="120"/>
      <c r="L40" s="120">
        <f>1207/19</f>
        <v>63.526315789473685</v>
      </c>
      <c r="M40" s="121">
        <f t="shared" si="7"/>
        <v>63.526315789473685</v>
      </c>
      <c r="N40" s="114"/>
      <c r="O40" s="114"/>
      <c r="P40" s="114"/>
      <c r="Q40" s="114"/>
      <c r="R40" s="115"/>
      <c r="S40" s="119"/>
      <c r="T40" s="120"/>
      <c r="U40" s="120"/>
      <c r="V40" s="120"/>
      <c r="W40" s="121">
        <f t="shared" si="8"/>
        <v>0</v>
      </c>
      <c r="X40" s="116"/>
    </row>
    <row r="41" spans="1:24" s="90" customFormat="1" ht="37.5">
      <c r="A41" s="118">
        <v>9</v>
      </c>
      <c r="B41" s="91" t="s">
        <v>53</v>
      </c>
      <c r="C41" s="92"/>
      <c r="D41" s="86"/>
      <c r="E41" s="86"/>
      <c r="F41" s="86"/>
      <c r="G41" s="86"/>
      <c r="H41" s="86"/>
      <c r="I41" s="86"/>
      <c r="J41" s="86"/>
      <c r="K41" s="86"/>
      <c r="L41" s="86"/>
      <c r="M41" s="87"/>
      <c r="N41" s="86"/>
      <c r="O41" s="86"/>
      <c r="P41" s="86"/>
      <c r="Q41" s="86"/>
      <c r="R41" s="88"/>
      <c r="S41" s="88"/>
      <c r="T41" s="86"/>
      <c r="U41" s="86"/>
      <c r="V41" s="86"/>
      <c r="W41" s="87"/>
      <c r="X41" s="89"/>
    </row>
    <row r="42" spans="1:24" s="90" customFormat="1" ht="96" customHeight="1">
      <c r="A42" s="118" t="s">
        <v>120</v>
      </c>
      <c r="B42" s="93" t="s">
        <v>50</v>
      </c>
      <c r="C42" s="85" t="s">
        <v>51</v>
      </c>
      <c r="D42" s="86"/>
      <c r="E42" s="86"/>
      <c r="F42" s="86"/>
      <c r="G42" s="86"/>
      <c r="H42" s="86"/>
      <c r="I42" s="86">
        <v>2.0249999999999999</v>
      </c>
      <c r="J42" s="86"/>
      <c r="K42" s="86"/>
      <c r="L42" s="86"/>
      <c r="M42" s="87">
        <f t="shared" si="0"/>
        <v>2.0249999999999999</v>
      </c>
      <c r="N42" s="86"/>
      <c r="O42" s="86"/>
      <c r="P42" s="86"/>
      <c r="Q42" s="86"/>
      <c r="R42" s="88"/>
      <c r="S42" s="88"/>
      <c r="T42" s="86"/>
      <c r="U42" s="86"/>
      <c r="V42" s="86"/>
      <c r="W42" s="87">
        <f t="shared" si="1"/>
        <v>0</v>
      </c>
      <c r="X42" s="89" t="s">
        <v>49</v>
      </c>
    </row>
    <row r="43" spans="1:24" s="90" customFormat="1" ht="37.5">
      <c r="A43" s="118" t="s">
        <v>121</v>
      </c>
      <c r="B43" s="93" t="s">
        <v>54</v>
      </c>
      <c r="C43" s="85" t="s">
        <v>55</v>
      </c>
      <c r="D43" s="86"/>
      <c r="E43" s="86"/>
      <c r="F43" s="86"/>
      <c r="G43" s="86"/>
      <c r="H43" s="86"/>
      <c r="I43" s="86">
        <v>1.125</v>
      </c>
      <c r="J43" s="86"/>
      <c r="K43" s="86"/>
      <c r="L43" s="86"/>
      <c r="M43" s="87">
        <f t="shared" si="0"/>
        <v>1.125</v>
      </c>
      <c r="N43" s="86"/>
      <c r="O43" s="86"/>
      <c r="P43" s="86"/>
      <c r="Q43" s="86"/>
      <c r="R43" s="88"/>
      <c r="S43" s="88"/>
      <c r="T43" s="86"/>
      <c r="U43" s="86"/>
      <c r="V43" s="86"/>
      <c r="W43" s="87">
        <f t="shared" si="1"/>
        <v>0</v>
      </c>
      <c r="X43" s="89" t="s">
        <v>49</v>
      </c>
    </row>
    <row r="44" spans="1:24" s="90" customFormat="1" ht="37.5">
      <c r="A44" s="118" t="s">
        <v>122</v>
      </c>
      <c r="B44" s="93" t="s">
        <v>56</v>
      </c>
      <c r="C44" s="85" t="s">
        <v>57</v>
      </c>
      <c r="D44" s="86"/>
      <c r="E44" s="86"/>
      <c r="F44" s="86"/>
      <c r="G44" s="86"/>
      <c r="H44" s="86"/>
      <c r="I44" s="86">
        <v>0.9</v>
      </c>
      <c r="J44" s="86"/>
      <c r="K44" s="86"/>
      <c r="L44" s="86"/>
      <c r="M44" s="87">
        <f t="shared" si="0"/>
        <v>0.9</v>
      </c>
      <c r="N44" s="86"/>
      <c r="O44" s="86"/>
      <c r="P44" s="86"/>
      <c r="Q44" s="86"/>
      <c r="R44" s="88"/>
      <c r="S44" s="88"/>
      <c r="T44" s="86"/>
      <c r="U44" s="86"/>
      <c r="V44" s="86"/>
      <c r="W44" s="87">
        <f t="shared" si="1"/>
        <v>0</v>
      </c>
      <c r="X44" s="89" t="s">
        <v>49</v>
      </c>
    </row>
    <row r="45" spans="1:24" s="90" customFormat="1" ht="56.25">
      <c r="A45" s="118" t="s">
        <v>123</v>
      </c>
      <c r="B45" s="93" t="s">
        <v>58</v>
      </c>
      <c r="C45" s="85" t="s">
        <v>59</v>
      </c>
      <c r="D45" s="86"/>
      <c r="E45" s="86"/>
      <c r="F45" s="86"/>
      <c r="G45" s="86"/>
      <c r="H45" s="86"/>
      <c r="I45" s="86">
        <v>0.16</v>
      </c>
      <c r="J45" s="86"/>
      <c r="K45" s="86"/>
      <c r="L45" s="86"/>
      <c r="M45" s="87">
        <f t="shared" si="0"/>
        <v>0.16</v>
      </c>
      <c r="N45" s="86"/>
      <c r="O45" s="86"/>
      <c r="P45" s="86"/>
      <c r="Q45" s="86"/>
      <c r="R45" s="88"/>
      <c r="S45" s="88"/>
      <c r="T45" s="86"/>
      <c r="U45" s="86"/>
      <c r="V45" s="86"/>
      <c r="W45" s="87">
        <f t="shared" si="1"/>
        <v>0</v>
      </c>
      <c r="X45" s="89" t="s">
        <v>49</v>
      </c>
    </row>
    <row r="46" spans="1:24" s="90" customFormat="1" ht="37.5">
      <c r="A46" s="118" t="s">
        <v>124</v>
      </c>
      <c r="B46" s="93" t="s">
        <v>60</v>
      </c>
      <c r="C46" s="85" t="s">
        <v>61</v>
      </c>
      <c r="D46" s="86"/>
      <c r="E46" s="86"/>
      <c r="F46" s="86"/>
      <c r="G46" s="86"/>
      <c r="H46" s="86"/>
      <c r="I46" s="86">
        <v>0.65</v>
      </c>
      <c r="J46" s="86"/>
      <c r="K46" s="86"/>
      <c r="L46" s="86"/>
      <c r="M46" s="87">
        <f t="shared" si="0"/>
        <v>0.65</v>
      </c>
      <c r="N46" s="86"/>
      <c r="O46" s="86"/>
      <c r="P46" s="86"/>
      <c r="Q46" s="86"/>
      <c r="R46" s="88"/>
      <c r="S46" s="88">
        <v>0.35</v>
      </c>
      <c r="T46" s="86"/>
      <c r="U46" s="86"/>
      <c r="V46" s="86"/>
      <c r="W46" s="87">
        <f t="shared" si="1"/>
        <v>0.35</v>
      </c>
      <c r="X46" s="89" t="s">
        <v>49</v>
      </c>
    </row>
    <row r="47" spans="1:24" s="90" customFormat="1" ht="37.5">
      <c r="A47" s="118" t="s">
        <v>125</v>
      </c>
      <c r="B47" s="93" t="s">
        <v>62</v>
      </c>
      <c r="C47" s="85" t="s">
        <v>63</v>
      </c>
      <c r="D47" s="86"/>
      <c r="E47" s="86"/>
      <c r="F47" s="86"/>
      <c r="G47" s="86"/>
      <c r="H47" s="86"/>
      <c r="I47" s="86"/>
      <c r="J47" s="86">
        <v>0.68</v>
      </c>
      <c r="K47" s="86"/>
      <c r="L47" s="86"/>
      <c r="M47" s="87">
        <f t="shared" si="0"/>
        <v>0.68</v>
      </c>
      <c r="N47" s="86"/>
      <c r="O47" s="86"/>
      <c r="P47" s="86"/>
      <c r="Q47" s="86"/>
      <c r="R47" s="88"/>
      <c r="S47" s="88"/>
      <c r="T47" s="86"/>
      <c r="U47" s="86"/>
      <c r="V47" s="86"/>
      <c r="W47" s="87">
        <f t="shared" si="1"/>
        <v>0</v>
      </c>
      <c r="X47" s="89" t="s">
        <v>49</v>
      </c>
    </row>
    <row r="48" spans="1:24" s="90" customFormat="1" ht="43.5" customHeight="1">
      <c r="A48" s="118" t="s">
        <v>126</v>
      </c>
      <c r="B48" s="93" t="s">
        <v>64</v>
      </c>
      <c r="C48" s="85" t="s">
        <v>65</v>
      </c>
      <c r="D48" s="86"/>
      <c r="E48" s="86"/>
      <c r="F48" s="86"/>
      <c r="G48" s="86"/>
      <c r="H48" s="86"/>
      <c r="I48" s="86"/>
      <c r="J48" s="86"/>
      <c r="K48" s="86"/>
      <c r="L48" s="86"/>
      <c r="M48" s="87">
        <f t="shared" si="0"/>
        <v>0</v>
      </c>
      <c r="N48" s="86"/>
      <c r="O48" s="86"/>
      <c r="P48" s="86"/>
      <c r="Q48" s="86"/>
      <c r="R48" s="88"/>
      <c r="S48" s="88"/>
      <c r="T48" s="86">
        <v>0.192</v>
      </c>
      <c r="U48" s="86"/>
      <c r="V48" s="86"/>
      <c r="W48" s="87">
        <f t="shared" si="1"/>
        <v>0.192</v>
      </c>
      <c r="X48" s="89" t="s">
        <v>49</v>
      </c>
    </row>
    <row r="49" spans="1:24" s="90" customFormat="1" ht="37.5">
      <c r="A49" s="118" t="s">
        <v>127</v>
      </c>
      <c r="B49" s="93" t="s">
        <v>66</v>
      </c>
      <c r="C49" s="85" t="s">
        <v>67</v>
      </c>
      <c r="D49" s="86"/>
      <c r="E49" s="86"/>
      <c r="F49" s="86"/>
      <c r="G49" s="86"/>
      <c r="H49" s="86"/>
      <c r="I49" s="86"/>
      <c r="J49" s="86"/>
      <c r="K49" s="86"/>
      <c r="L49" s="86"/>
      <c r="M49" s="87">
        <f t="shared" si="0"/>
        <v>0</v>
      </c>
      <c r="N49" s="86"/>
      <c r="O49" s="86"/>
      <c r="P49" s="86"/>
      <c r="Q49" s="86"/>
      <c r="R49" s="88"/>
      <c r="S49" s="88"/>
      <c r="T49" s="86">
        <v>0.9</v>
      </c>
      <c r="U49" s="86"/>
      <c r="V49" s="86"/>
      <c r="W49" s="87">
        <f t="shared" si="1"/>
        <v>0.9</v>
      </c>
      <c r="X49" s="89" t="s">
        <v>49</v>
      </c>
    </row>
    <row r="50" spans="1:24" s="90" customFormat="1" hidden="1" outlineLevel="1">
      <c r="A50" s="83"/>
      <c r="B50" s="91"/>
      <c r="C50" s="92"/>
      <c r="D50" s="86"/>
      <c r="E50" s="86"/>
      <c r="F50" s="86"/>
      <c r="G50" s="86"/>
      <c r="H50" s="86"/>
      <c r="I50" s="86"/>
      <c r="J50" s="86"/>
      <c r="K50" s="86"/>
      <c r="L50" s="86"/>
      <c r="M50" s="87">
        <f t="shared" si="0"/>
        <v>0</v>
      </c>
      <c r="N50" s="86"/>
      <c r="O50" s="86"/>
      <c r="P50" s="86"/>
      <c r="Q50" s="86"/>
      <c r="R50" s="88"/>
      <c r="S50" s="88"/>
      <c r="T50" s="86"/>
      <c r="U50" s="86"/>
      <c r="V50" s="86"/>
      <c r="W50" s="87">
        <f t="shared" si="1"/>
        <v>0</v>
      </c>
      <c r="X50" s="89"/>
    </row>
    <row r="51" spans="1:24" s="90" customFormat="1" hidden="1" outlineLevel="1">
      <c r="A51" s="83"/>
      <c r="B51" s="91"/>
      <c r="C51" s="92"/>
      <c r="D51" s="86"/>
      <c r="E51" s="86"/>
      <c r="F51" s="86"/>
      <c r="G51" s="86"/>
      <c r="H51" s="86"/>
      <c r="I51" s="86"/>
      <c r="J51" s="86"/>
      <c r="K51" s="86"/>
      <c r="L51" s="86"/>
      <c r="M51" s="87">
        <f t="shared" si="0"/>
        <v>0</v>
      </c>
      <c r="N51" s="86"/>
      <c r="O51" s="86"/>
      <c r="P51" s="86"/>
      <c r="Q51" s="86"/>
      <c r="R51" s="88"/>
      <c r="S51" s="88"/>
      <c r="T51" s="86"/>
      <c r="U51" s="86"/>
      <c r="V51" s="86"/>
      <c r="W51" s="87">
        <f t="shared" si="1"/>
        <v>0</v>
      </c>
      <c r="X51" s="89"/>
    </row>
    <row r="52" spans="1:24" s="90" customFormat="1" hidden="1" outlineLevel="1">
      <c r="A52" s="83"/>
      <c r="B52" s="91"/>
      <c r="C52" s="92"/>
      <c r="D52" s="86"/>
      <c r="E52" s="86"/>
      <c r="F52" s="86"/>
      <c r="G52" s="86"/>
      <c r="H52" s="86"/>
      <c r="I52" s="86"/>
      <c r="J52" s="86"/>
      <c r="K52" s="86"/>
      <c r="L52" s="86"/>
      <c r="M52" s="87">
        <f t="shared" si="0"/>
        <v>0</v>
      </c>
      <c r="N52" s="86"/>
      <c r="O52" s="86"/>
      <c r="P52" s="86"/>
      <c r="Q52" s="86"/>
      <c r="R52" s="88"/>
      <c r="S52" s="88"/>
      <c r="T52" s="86"/>
      <c r="U52" s="86"/>
      <c r="V52" s="86"/>
      <c r="W52" s="87">
        <f t="shared" si="1"/>
        <v>0</v>
      </c>
      <c r="X52" s="89"/>
    </row>
    <row r="53" spans="1:24" s="90" customFormat="1" hidden="1" outlineLevel="1">
      <c r="A53" s="83"/>
      <c r="B53" s="91"/>
      <c r="C53" s="92"/>
      <c r="D53" s="86"/>
      <c r="E53" s="86"/>
      <c r="F53" s="86"/>
      <c r="G53" s="86"/>
      <c r="H53" s="86"/>
      <c r="I53" s="86"/>
      <c r="J53" s="86"/>
      <c r="K53" s="86"/>
      <c r="L53" s="86"/>
      <c r="M53" s="87">
        <f t="shared" si="0"/>
        <v>0</v>
      </c>
      <c r="N53" s="86"/>
      <c r="O53" s="86"/>
      <c r="P53" s="86"/>
      <c r="Q53" s="86"/>
      <c r="R53" s="88"/>
      <c r="S53" s="88"/>
      <c r="T53" s="86"/>
      <c r="U53" s="86"/>
      <c r="V53" s="86"/>
      <c r="W53" s="87">
        <f t="shared" si="1"/>
        <v>0</v>
      </c>
      <c r="X53" s="89"/>
    </row>
    <row r="54" spans="1:24" s="90" customFormat="1" hidden="1" outlineLevel="1">
      <c r="A54" s="83"/>
      <c r="B54" s="91"/>
      <c r="C54" s="92"/>
      <c r="D54" s="86"/>
      <c r="E54" s="86"/>
      <c r="F54" s="86"/>
      <c r="G54" s="86"/>
      <c r="H54" s="86"/>
      <c r="I54" s="86"/>
      <c r="J54" s="86"/>
      <c r="K54" s="86"/>
      <c r="L54" s="86"/>
      <c r="M54" s="87">
        <f t="shared" si="0"/>
        <v>0</v>
      </c>
      <c r="N54" s="86"/>
      <c r="O54" s="86"/>
      <c r="P54" s="86"/>
      <c r="Q54" s="86"/>
      <c r="R54" s="88"/>
      <c r="S54" s="88"/>
      <c r="T54" s="86"/>
      <c r="U54" s="86"/>
      <c r="V54" s="86"/>
      <c r="W54" s="87">
        <f t="shared" si="1"/>
        <v>0</v>
      </c>
      <c r="X54" s="89"/>
    </row>
    <row r="55" spans="1:24" s="90" customFormat="1" hidden="1" outlineLevel="1">
      <c r="A55" s="83"/>
      <c r="B55" s="91"/>
      <c r="C55" s="92"/>
      <c r="D55" s="86"/>
      <c r="E55" s="86"/>
      <c r="F55" s="86"/>
      <c r="G55" s="86"/>
      <c r="H55" s="86"/>
      <c r="I55" s="86"/>
      <c r="J55" s="86"/>
      <c r="K55" s="86"/>
      <c r="L55" s="86"/>
      <c r="M55" s="87">
        <f t="shared" si="0"/>
        <v>0</v>
      </c>
      <c r="N55" s="86"/>
      <c r="O55" s="86"/>
      <c r="P55" s="86"/>
      <c r="Q55" s="86"/>
      <c r="R55" s="88"/>
      <c r="S55" s="88"/>
      <c r="T55" s="86"/>
      <c r="U55" s="86"/>
      <c r="V55" s="86"/>
      <c r="W55" s="87">
        <f t="shared" si="1"/>
        <v>0</v>
      </c>
      <c r="X55" s="89"/>
    </row>
    <row r="56" spans="1:24" s="90" customFormat="1" hidden="1" outlineLevel="1">
      <c r="A56" s="83"/>
      <c r="B56" s="91"/>
      <c r="C56" s="92"/>
      <c r="D56" s="86"/>
      <c r="E56" s="86"/>
      <c r="F56" s="86"/>
      <c r="G56" s="86"/>
      <c r="H56" s="86"/>
      <c r="I56" s="86"/>
      <c r="J56" s="86"/>
      <c r="K56" s="86"/>
      <c r="L56" s="86"/>
      <c r="M56" s="87">
        <f t="shared" si="0"/>
        <v>0</v>
      </c>
      <c r="N56" s="86"/>
      <c r="O56" s="86"/>
      <c r="P56" s="86"/>
      <c r="Q56" s="86"/>
      <c r="R56" s="88"/>
      <c r="S56" s="88"/>
      <c r="T56" s="86"/>
      <c r="U56" s="86"/>
      <c r="V56" s="86"/>
      <c r="W56" s="87">
        <f t="shared" si="1"/>
        <v>0</v>
      </c>
      <c r="X56" s="89"/>
    </row>
    <row r="57" spans="1:24" s="98" customFormat="1" collapsed="1">
      <c r="A57" s="94"/>
      <c r="B57" s="95" t="s">
        <v>43</v>
      </c>
      <c r="C57" s="96"/>
      <c r="D57" s="97"/>
      <c r="E57" s="97"/>
      <c r="F57" s="97"/>
      <c r="G57" s="97"/>
      <c r="H57" s="97"/>
      <c r="I57" s="97">
        <f>SUM(I33:I49)</f>
        <v>74.860000000000014</v>
      </c>
      <c r="J57" s="97">
        <f t="shared" ref="J57:L57" si="9">SUM(J33:J49)</f>
        <v>607.29</v>
      </c>
      <c r="K57" s="97">
        <f t="shared" si="9"/>
        <v>322</v>
      </c>
      <c r="L57" s="97">
        <f t="shared" si="9"/>
        <v>167.5263157894737</v>
      </c>
      <c r="M57" s="97">
        <f>SUM(M33:M49)</f>
        <v>1171.6763157894743</v>
      </c>
      <c r="N57" s="97"/>
      <c r="O57" s="97"/>
      <c r="P57" s="97"/>
      <c r="Q57" s="97"/>
      <c r="R57" s="97"/>
      <c r="S57" s="97">
        <f t="shared" ref="S57:W57" si="10">SUM(S33:S49)</f>
        <v>70.349999999999994</v>
      </c>
      <c r="T57" s="97">
        <f t="shared" si="10"/>
        <v>185.44200000000001</v>
      </c>
      <c r="U57" s="97">
        <f t="shared" si="10"/>
        <v>0</v>
      </c>
      <c r="V57" s="97">
        <f t="shared" si="10"/>
        <v>50</v>
      </c>
      <c r="W57" s="97">
        <f t="shared" si="10"/>
        <v>305.79200000000003</v>
      </c>
      <c r="X57" s="89"/>
    </row>
    <row r="58" spans="1:24">
      <c r="D58" s="99"/>
      <c r="E58" s="99"/>
      <c r="F58" s="99"/>
      <c r="G58" s="99"/>
      <c r="H58" s="99"/>
      <c r="I58" s="99"/>
      <c r="J58" s="100"/>
      <c r="K58" s="100"/>
      <c r="L58" s="100"/>
      <c r="M58" s="101"/>
      <c r="N58" s="99"/>
      <c r="O58" s="99"/>
      <c r="P58" s="99"/>
      <c r="Q58" s="99"/>
      <c r="S58" s="102"/>
      <c r="T58" s="103"/>
      <c r="U58" s="103"/>
      <c r="V58" s="103"/>
      <c r="W58" s="104">
        <f>W57-W22-W25</f>
        <v>215.79200000000003</v>
      </c>
      <c r="X58" s="89"/>
    </row>
    <row r="59" spans="1:24">
      <c r="C59" s="105"/>
      <c r="W59" s="107"/>
      <c r="X59" s="108"/>
    </row>
    <row r="60" spans="1:24">
      <c r="C60" s="105"/>
    </row>
    <row r="61" spans="1:24">
      <c r="C61" s="105"/>
      <c r="W61" s="107"/>
      <c r="X61" s="108"/>
    </row>
    <row r="62" spans="1:24">
      <c r="C62" s="105"/>
    </row>
    <row r="63" spans="1:24">
      <c r="C63" s="105"/>
      <c r="W63" s="107"/>
      <c r="X63" s="108"/>
    </row>
    <row r="64" spans="1:24">
      <c r="C64" s="105"/>
    </row>
    <row r="65" spans="3:3">
      <c r="C65" s="105"/>
    </row>
    <row r="66" spans="3:3">
      <c r="C66" s="105"/>
    </row>
    <row r="67" spans="3:3">
      <c r="C67" s="105"/>
    </row>
    <row r="68" spans="3:3">
      <c r="C68" s="105"/>
    </row>
    <row r="69" spans="3:3">
      <c r="C69" s="105"/>
    </row>
    <row r="70" spans="3:3">
      <c r="C70" s="105"/>
    </row>
    <row r="71" spans="3:3">
      <c r="C71" s="105"/>
    </row>
    <row r="72" spans="3:3">
      <c r="C72" s="105"/>
    </row>
    <row r="73" spans="3:3">
      <c r="C73" s="105"/>
    </row>
    <row r="74" spans="3:3">
      <c r="C74" s="105"/>
    </row>
    <row r="75" spans="3:3">
      <c r="C75" s="105"/>
    </row>
    <row r="76" spans="3:3">
      <c r="C76" s="105"/>
    </row>
    <row r="77" spans="3:3">
      <c r="C77" s="105"/>
    </row>
    <row r="78" spans="3:3">
      <c r="C78" s="105"/>
    </row>
    <row r="79" spans="3:3">
      <c r="C79" s="105"/>
    </row>
    <row r="80" spans="3:3">
      <c r="C80" s="105"/>
    </row>
    <row r="81" spans="3:24">
      <c r="C81" s="105"/>
    </row>
    <row r="82" spans="3:24">
      <c r="C82" s="105"/>
    </row>
    <row r="83" spans="3:24">
      <c r="C83" s="105"/>
    </row>
    <row r="84" spans="3:24">
      <c r="C84" s="105"/>
    </row>
    <row r="85" spans="3:24">
      <c r="C85" s="105"/>
    </row>
    <row r="86" spans="3:24">
      <c r="C86" s="105"/>
    </row>
    <row r="87" spans="3:24">
      <c r="C87" s="105"/>
    </row>
    <row r="88" spans="3:24">
      <c r="C88" s="105"/>
    </row>
    <row r="89" spans="3:24">
      <c r="C89" s="105"/>
    </row>
    <row r="90" spans="3:24">
      <c r="C90" s="105"/>
    </row>
    <row r="91" spans="3:24">
      <c r="C91" s="105"/>
    </row>
    <row r="92" spans="3:24">
      <c r="C92" s="105"/>
    </row>
    <row r="93" spans="3:24">
      <c r="C93" s="109"/>
      <c r="D93" s="110"/>
      <c r="E93" s="110"/>
      <c r="F93" s="110"/>
      <c r="G93" s="110"/>
      <c r="H93" s="110"/>
      <c r="I93" s="110"/>
      <c r="J93" s="111"/>
      <c r="K93" s="111"/>
      <c r="L93" s="111"/>
      <c r="M93" s="112"/>
      <c r="N93" s="110"/>
      <c r="O93" s="110"/>
      <c r="P93" s="110"/>
      <c r="Q93" s="110"/>
      <c r="W93" s="112"/>
      <c r="X93" s="113"/>
    </row>
    <row r="94" spans="3:24">
      <c r="C94" s="109"/>
      <c r="D94" s="110"/>
      <c r="E94" s="110"/>
      <c r="F94" s="110"/>
      <c r="G94" s="110"/>
      <c r="H94" s="110"/>
      <c r="I94" s="110"/>
      <c r="J94" s="111"/>
      <c r="K94" s="111"/>
      <c r="L94" s="111"/>
      <c r="M94" s="112"/>
      <c r="N94" s="110"/>
      <c r="O94" s="110"/>
      <c r="P94" s="110"/>
      <c r="Q94" s="110"/>
      <c r="W94" s="112"/>
      <c r="X94" s="113"/>
    </row>
    <row r="95" spans="3:24">
      <c r="C95" s="109"/>
      <c r="D95" s="110"/>
      <c r="E95" s="110"/>
      <c r="F95" s="110"/>
      <c r="G95" s="110"/>
      <c r="H95" s="110"/>
      <c r="I95" s="110"/>
      <c r="J95" s="111"/>
      <c r="K95" s="111"/>
      <c r="L95" s="111"/>
      <c r="M95" s="112"/>
      <c r="N95" s="110"/>
      <c r="O95" s="110"/>
      <c r="P95" s="110"/>
      <c r="Q95" s="110"/>
      <c r="W95" s="112"/>
      <c r="X95" s="113"/>
    </row>
    <row r="96" spans="3:24">
      <c r="C96" s="109"/>
      <c r="D96" s="110"/>
      <c r="E96" s="110"/>
      <c r="F96" s="110"/>
      <c r="G96" s="110"/>
      <c r="H96" s="110"/>
      <c r="I96" s="110"/>
      <c r="J96" s="111"/>
      <c r="K96" s="111"/>
      <c r="L96" s="111"/>
      <c r="M96" s="112"/>
      <c r="N96" s="110"/>
      <c r="O96" s="110"/>
      <c r="P96" s="110"/>
      <c r="Q96" s="110"/>
      <c r="W96" s="112"/>
      <c r="X96" s="113"/>
    </row>
    <row r="97" spans="3:24">
      <c r="C97" s="109"/>
      <c r="D97" s="110"/>
      <c r="E97" s="110"/>
      <c r="F97" s="110"/>
      <c r="G97" s="110"/>
      <c r="H97" s="110"/>
      <c r="I97" s="110"/>
      <c r="J97" s="111"/>
      <c r="K97" s="111"/>
      <c r="L97" s="111"/>
      <c r="M97" s="112"/>
      <c r="N97" s="110"/>
      <c r="O97" s="110"/>
      <c r="P97" s="110"/>
      <c r="Q97" s="110"/>
      <c r="W97" s="112"/>
      <c r="X97" s="113"/>
    </row>
    <row r="98" spans="3:24">
      <c r="D98" s="110"/>
      <c r="E98" s="110"/>
      <c r="F98" s="110"/>
      <c r="G98" s="110"/>
      <c r="H98" s="110"/>
      <c r="I98" s="110"/>
      <c r="J98" s="111"/>
      <c r="K98" s="111"/>
      <c r="L98" s="111"/>
      <c r="M98" s="112"/>
      <c r="N98" s="110"/>
      <c r="O98" s="110"/>
      <c r="P98" s="110"/>
      <c r="Q98" s="110"/>
      <c r="W98" s="112"/>
      <c r="X98" s="113"/>
    </row>
    <row r="99" spans="3:24">
      <c r="D99" s="110"/>
      <c r="E99" s="110"/>
      <c r="F99" s="110"/>
      <c r="G99" s="110"/>
      <c r="H99" s="110"/>
      <c r="I99" s="110"/>
      <c r="J99" s="111"/>
      <c r="K99" s="111"/>
      <c r="L99" s="111"/>
      <c r="M99" s="112"/>
      <c r="N99" s="110"/>
      <c r="O99" s="110"/>
      <c r="P99" s="110"/>
      <c r="Q99" s="110"/>
      <c r="W99" s="112"/>
      <c r="X99" s="113"/>
    </row>
    <row r="100" spans="3:24">
      <c r="D100" s="110"/>
      <c r="E100" s="110"/>
      <c r="F100" s="110"/>
      <c r="G100" s="110"/>
      <c r="H100" s="110"/>
      <c r="I100" s="110"/>
      <c r="J100" s="111"/>
      <c r="K100" s="111"/>
      <c r="L100" s="111"/>
      <c r="M100" s="112"/>
      <c r="N100" s="110"/>
      <c r="O100" s="110"/>
      <c r="P100" s="110"/>
      <c r="Q100" s="110"/>
      <c r="W100" s="112"/>
      <c r="X100" s="113"/>
    </row>
    <row r="101" spans="3:24">
      <c r="D101" s="110"/>
      <c r="E101" s="110"/>
      <c r="F101" s="110"/>
      <c r="G101" s="110"/>
      <c r="H101" s="110"/>
      <c r="I101" s="110"/>
      <c r="J101" s="111"/>
      <c r="K101" s="111"/>
      <c r="L101" s="111"/>
      <c r="M101" s="112"/>
      <c r="N101" s="110"/>
      <c r="O101" s="110"/>
      <c r="P101" s="110"/>
      <c r="Q101" s="110"/>
      <c r="W101" s="112"/>
      <c r="X101" s="113"/>
    </row>
    <row r="102" spans="3:24">
      <c r="D102" s="110"/>
      <c r="E102" s="110"/>
      <c r="F102" s="110"/>
      <c r="G102" s="110"/>
      <c r="H102" s="110"/>
      <c r="I102" s="110"/>
      <c r="J102" s="111"/>
      <c r="K102" s="111"/>
      <c r="L102" s="111"/>
      <c r="M102" s="112"/>
      <c r="N102" s="110"/>
      <c r="O102" s="110"/>
      <c r="P102" s="110"/>
      <c r="Q102" s="110"/>
      <c r="W102" s="112"/>
      <c r="X102" s="113"/>
    </row>
    <row r="103" spans="3:24">
      <c r="D103" s="110"/>
      <c r="E103" s="110"/>
      <c r="F103" s="110"/>
      <c r="G103" s="110"/>
      <c r="H103" s="110"/>
      <c r="I103" s="110"/>
      <c r="J103" s="111"/>
      <c r="K103" s="111"/>
      <c r="L103" s="111"/>
      <c r="M103" s="112"/>
      <c r="N103" s="110"/>
      <c r="O103" s="110"/>
      <c r="P103" s="110"/>
      <c r="Q103" s="110"/>
      <c r="W103" s="112"/>
      <c r="X103" s="113"/>
    </row>
    <row r="104" spans="3:24">
      <c r="D104" s="110"/>
      <c r="E104" s="110"/>
      <c r="F104" s="110"/>
      <c r="G104" s="110"/>
      <c r="H104" s="110"/>
      <c r="I104" s="110"/>
      <c r="J104" s="111"/>
      <c r="K104" s="111"/>
      <c r="L104" s="111"/>
      <c r="M104" s="112"/>
      <c r="N104" s="110"/>
      <c r="O104" s="110"/>
      <c r="P104" s="110"/>
      <c r="Q104" s="110"/>
      <c r="W104" s="112"/>
      <c r="X104" s="113"/>
    </row>
    <row r="105" spans="3:24">
      <c r="D105" s="110"/>
      <c r="E105" s="110"/>
      <c r="F105" s="110"/>
      <c r="G105" s="110"/>
      <c r="H105" s="110"/>
      <c r="I105" s="110"/>
      <c r="J105" s="111"/>
      <c r="K105" s="111"/>
      <c r="L105" s="111"/>
      <c r="M105" s="112"/>
      <c r="N105" s="110"/>
      <c r="O105" s="110"/>
      <c r="P105" s="110"/>
      <c r="Q105" s="110"/>
      <c r="W105" s="112"/>
      <c r="X105" s="113"/>
    </row>
    <row r="106" spans="3:24">
      <c r="C106" s="105"/>
      <c r="D106" s="110"/>
      <c r="E106" s="110"/>
      <c r="F106" s="110"/>
      <c r="G106" s="110"/>
      <c r="H106" s="110"/>
      <c r="I106" s="110"/>
      <c r="J106" s="111"/>
      <c r="K106" s="111"/>
      <c r="L106" s="111"/>
      <c r="M106" s="112"/>
      <c r="N106" s="110"/>
      <c r="O106" s="110"/>
      <c r="P106" s="110"/>
      <c r="Q106" s="110"/>
      <c r="W106" s="112"/>
      <c r="X106" s="113"/>
    </row>
    <row r="107" spans="3:24">
      <c r="C107" s="105"/>
      <c r="D107" s="110"/>
      <c r="E107" s="110"/>
      <c r="F107" s="110"/>
      <c r="G107" s="110"/>
      <c r="H107" s="110"/>
      <c r="I107" s="110"/>
      <c r="J107" s="111"/>
      <c r="K107" s="111"/>
      <c r="L107" s="111"/>
      <c r="M107" s="112"/>
      <c r="N107" s="110"/>
      <c r="O107" s="110"/>
      <c r="P107" s="110"/>
      <c r="Q107" s="110"/>
      <c r="W107" s="112"/>
      <c r="X107" s="113"/>
    </row>
    <row r="108" spans="3:24">
      <c r="C108" s="105"/>
      <c r="D108" s="110"/>
      <c r="E108" s="110"/>
      <c r="F108" s="110"/>
      <c r="G108" s="110"/>
      <c r="H108" s="110"/>
      <c r="I108" s="110"/>
      <c r="J108" s="111"/>
      <c r="K108" s="111"/>
      <c r="L108" s="111"/>
      <c r="M108" s="112"/>
      <c r="N108" s="110"/>
      <c r="O108" s="110"/>
      <c r="P108" s="110"/>
      <c r="Q108" s="110"/>
      <c r="W108" s="112"/>
      <c r="X108" s="113"/>
    </row>
    <row r="109" spans="3:24">
      <c r="C109" s="105"/>
      <c r="D109" s="110"/>
      <c r="E109" s="110"/>
      <c r="F109" s="110"/>
      <c r="G109" s="110"/>
      <c r="H109" s="110"/>
      <c r="I109" s="110"/>
      <c r="J109" s="111"/>
      <c r="K109" s="111"/>
      <c r="L109" s="111"/>
      <c r="M109" s="112"/>
      <c r="N109" s="110"/>
      <c r="O109" s="110"/>
      <c r="P109" s="110"/>
      <c r="Q109" s="110"/>
      <c r="W109" s="112"/>
      <c r="X109" s="113"/>
    </row>
    <row r="110" spans="3:24">
      <c r="C110" s="105"/>
      <c r="D110" s="110"/>
      <c r="E110" s="110"/>
      <c r="F110" s="110"/>
      <c r="G110" s="110"/>
      <c r="H110" s="110"/>
      <c r="I110" s="110"/>
      <c r="J110" s="111"/>
      <c r="K110" s="111"/>
      <c r="L110" s="111"/>
      <c r="M110" s="112"/>
      <c r="N110" s="110"/>
      <c r="O110" s="110"/>
      <c r="P110" s="110"/>
      <c r="Q110" s="110"/>
      <c r="W110" s="112"/>
      <c r="X110" s="113"/>
    </row>
    <row r="111" spans="3:24">
      <c r="C111" s="105"/>
      <c r="D111" s="110"/>
      <c r="E111" s="110"/>
      <c r="F111" s="110"/>
      <c r="G111" s="110"/>
      <c r="H111" s="110"/>
      <c r="I111" s="110"/>
      <c r="J111" s="111"/>
      <c r="K111" s="111"/>
      <c r="L111" s="111"/>
      <c r="M111" s="112"/>
      <c r="N111" s="110"/>
      <c r="O111" s="110"/>
      <c r="P111" s="110"/>
      <c r="Q111" s="110"/>
      <c r="W111" s="112"/>
      <c r="X111" s="113"/>
    </row>
    <row r="112" spans="3:24">
      <c r="C112" s="105"/>
      <c r="D112" s="110"/>
      <c r="E112" s="110"/>
      <c r="F112" s="110"/>
      <c r="G112" s="110"/>
      <c r="H112" s="110"/>
      <c r="I112" s="110"/>
      <c r="J112" s="111"/>
      <c r="K112" s="111"/>
      <c r="L112" s="111"/>
      <c r="M112" s="112"/>
      <c r="N112" s="110"/>
      <c r="O112" s="110"/>
      <c r="P112" s="110"/>
      <c r="Q112" s="110"/>
      <c r="W112" s="112"/>
      <c r="X112" s="113"/>
    </row>
    <row r="113" spans="3:24">
      <c r="C113" s="105"/>
      <c r="D113" s="110"/>
      <c r="E113" s="110"/>
      <c r="F113" s="110"/>
      <c r="G113" s="110"/>
      <c r="H113" s="110"/>
      <c r="I113" s="110"/>
      <c r="J113" s="111"/>
      <c r="K113" s="111"/>
      <c r="L113" s="111"/>
      <c r="M113" s="112"/>
      <c r="N113" s="110"/>
      <c r="O113" s="110"/>
      <c r="P113" s="110"/>
      <c r="Q113" s="110"/>
      <c r="W113" s="112"/>
      <c r="X113" s="113"/>
    </row>
    <row r="114" spans="3:24">
      <c r="C114" s="105"/>
      <c r="D114" s="110"/>
      <c r="E114" s="110"/>
      <c r="F114" s="110"/>
      <c r="G114" s="110"/>
      <c r="H114" s="110"/>
      <c r="I114" s="110"/>
      <c r="J114" s="111"/>
      <c r="K114" s="111"/>
      <c r="L114" s="111"/>
      <c r="M114" s="112"/>
      <c r="N114" s="110"/>
      <c r="O114" s="110"/>
      <c r="P114" s="110"/>
      <c r="Q114" s="110"/>
      <c r="W114" s="112"/>
      <c r="X114" s="113"/>
    </row>
    <row r="115" spans="3:24">
      <c r="C115" s="105"/>
      <c r="D115" s="110"/>
      <c r="E115" s="110"/>
      <c r="F115" s="110"/>
      <c r="G115" s="110"/>
      <c r="H115" s="110"/>
      <c r="I115" s="110"/>
      <c r="J115" s="111"/>
      <c r="K115" s="111"/>
      <c r="L115" s="111"/>
      <c r="M115" s="112"/>
      <c r="N115" s="110"/>
      <c r="O115" s="110"/>
      <c r="P115" s="110"/>
      <c r="Q115" s="110"/>
      <c r="W115" s="112"/>
      <c r="X115" s="113"/>
    </row>
    <row r="116" spans="3:24">
      <c r="C116" s="105"/>
      <c r="D116" s="110"/>
      <c r="E116" s="110"/>
      <c r="F116" s="110"/>
      <c r="G116" s="110"/>
      <c r="H116" s="110"/>
      <c r="I116" s="110"/>
      <c r="J116" s="111"/>
      <c r="K116" s="111"/>
      <c r="L116" s="111"/>
      <c r="M116" s="112"/>
      <c r="N116" s="110"/>
      <c r="O116" s="110"/>
      <c r="P116" s="110"/>
      <c r="Q116" s="110"/>
      <c r="W116" s="112"/>
      <c r="X116" s="113"/>
    </row>
    <row r="117" spans="3:24">
      <c r="C117" s="105"/>
      <c r="D117" s="110"/>
      <c r="E117" s="110"/>
      <c r="F117" s="110"/>
      <c r="G117" s="110"/>
      <c r="H117" s="110"/>
      <c r="I117" s="110"/>
      <c r="J117" s="111"/>
      <c r="K117" s="111"/>
      <c r="L117" s="111"/>
      <c r="M117" s="112"/>
      <c r="N117" s="110"/>
      <c r="O117" s="110"/>
      <c r="P117" s="110"/>
      <c r="Q117" s="110"/>
      <c r="W117" s="112"/>
      <c r="X117" s="113"/>
    </row>
    <row r="118" spans="3:24">
      <c r="C118" s="105"/>
      <c r="D118" s="110"/>
      <c r="E118" s="110"/>
      <c r="F118" s="110"/>
      <c r="G118" s="110"/>
      <c r="H118" s="110"/>
      <c r="I118" s="110"/>
      <c r="J118" s="111"/>
      <c r="K118" s="111"/>
      <c r="L118" s="111"/>
      <c r="M118" s="112"/>
      <c r="N118" s="110"/>
      <c r="O118" s="110"/>
      <c r="P118" s="110"/>
      <c r="Q118" s="110"/>
      <c r="W118" s="112"/>
      <c r="X118" s="113"/>
    </row>
    <row r="119" spans="3:24">
      <c r="C119" s="105"/>
      <c r="D119" s="110"/>
      <c r="E119" s="110"/>
      <c r="F119" s="110"/>
      <c r="G119" s="110"/>
      <c r="H119" s="110"/>
      <c r="I119" s="110"/>
      <c r="J119" s="111"/>
      <c r="K119" s="111"/>
      <c r="L119" s="111"/>
      <c r="M119" s="112"/>
      <c r="N119" s="110"/>
      <c r="O119" s="110"/>
      <c r="P119" s="110"/>
      <c r="Q119" s="110"/>
      <c r="W119" s="112"/>
      <c r="X119" s="113"/>
    </row>
    <row r="120" spans="3:24">
      <c r="C120" s="105"/>
      <c r="D120" s="110"/>
      <c r="E120" s="110"/>
      <c r="F120" s="110"/>
      <c r="G120" s="110"/>
      <c r="H120" s="110"/>
      <c r="I120" s="110"/>
      <c r="J120" s="111"/>
      <c r="K120" s="111"/>
      <c r="L120" s="111"/>
      <c r="M120" s="112"/>
      <c r="N120" s="110"/>
      <c r="O120" s="110"/>
      <c r="P120" s="110"/>
      <c r="Q120" s="110"/>
      <c r="W120" s="112"/>
      <c r="X120" s="113"/>
    </row>
    <row r="121" spans="3:24">
      <c r="C121" s="105"/>
      <c r="D121" s="110"/>
      <c r="E121" s="110"/>
      <c r="F121" s="110"/>
      <c r="G121" s="110"/>
      <c r="H121" s="110"/>
      <c r="I121" s="110"/>
      <c r="J121" s="111"/>
      <c r="K121" s="111"/>
      <c r="L121" s="111"/>
      <c r="M121" s="112"/>
      <c r="N121" s="110"/>
      <c r="O121" s="110"/>
      <c r="P121" s="110"/>
      <c r="Q121" s="110"/>
      <c r="W121" s="112"/>
      <c r="X121" s="113"/>
    </row>
    <row r="122" spans="3:24">
      <c r="D122" s="110"/>
      <c r="E122" s="110"/>
      <c r="F122" s="110"/>
      <c r="G122" s="110"/>
      <c r="H122" s="110"/>
      <c r="I122" s="110"/>
      <c r="J122" s="111"/>
      <c r="K122" s="111"/>
      <c r="L122" s="111"/>
      <c r="M122" s="112"/>
      <c r="N122" s="110"/>
      <c r="O122" s="110"/>
      <c r="P122" s="110"/>
      <c r="Q122" s="110"/>
      <c r="W122" s="112"/>
      <c r="X122" s="113"/>
    </row>
    <row r="123" spans="3:24">
      <c r="D123" s="110"/>
      <c r="E123" s="110"/>
      <c r="F123" s="110"/>
      <c r="G123" s="110"/>
      <c r="H123" s="110"/>
      <c r="I123" s="110"/>
      <c r="J123" s="111"/>
      <c r="K123" s="111"/>
      <c r="L123" s="111"/>
      <c r="M123" s="112"/>
      <c r="N123" s="110"/>
      <c r="O123" s="110"/>
      <c r="P123" s="110"/>
      <c r="Q123" s="110"/>
      <c r="W123" s="112"/>
      <c r="X123" s="113"/>
    </row>
    <row r="124" spans="3:24">
      <c r="D124" s="110"/>
      <c r="E124" s="110"/>
      <c r="F124" s="110"/>
      <c r="G124" s="110"/>
      <c r="H124" s="110"/>
      <c r="I124" s="110"/>
      <c r="J124" s="111"/>
      <c r="K124" s="111"/>
      <c r="L124" s="111"/>
      <c r="M124" s="112"/>
      <c r="N124" s="110"/>
      <c r="O124" s="110"/>
      <c r="P124" s="110"/>
      <c r="Q124" s="110"/>
      <c r="W124" s="112"/>
      <c r="X124" s="113"/>
    </row>
  </sheetData>
  <autoFilter ref="A14:W14">
    <filterColumn colId="9"/>
    <filterColumn colId="10"/>
    <filterColumn colId="11"/>
    <filterColumn colId="19"/>
    <filterColumn colId="20"/>
    <filterColumn colId="21"/>
  </autoFilter>
  <mergeCells count="10">
    <mergeCell ref="O1:P1"/>
    <mergeCell ref="Q1:R1"/>
    <mergeCell ref="T1:U1"/>
    <mergeCell ref="A8:W8"/>
    <mergeCell ref="A11:A13"/>
    <mergeCell ref="B11:B13"/>
    <mergeCell ref="C11:C13"/>
    <mergeCell ref="D11:W11"/>
    <mergeCell ref="D12:M12"/>
    <mergeCell ref="N12:W12"/>
  </mergeCells>
  <printOptions horizontalCentered="1"/>
  <pageMargins left="0" right="0" top="0.39370078740157483" bottom="0.39370078740157483" header="0.31496062992125984" footer="0.31496062992125984"/>
  <pageSetup paperSize="9" scale="38" orientation="landscape" r:id="rId1"/>
  <legacyDrawing r:id="rId2"/>
</worksheet>
</file>

<file path=xl/worksheets/sheet2.xml><?xml version="1.0" encoding="utf-8"?>
<worksheet xmlns="http://schemas.openxmlformats.org/spreadsheetml/2006/main" xmlns:r="http://schemas.openxmlformats.org/officeDocument/2006/relationships">
  <dimension ref="A1:Y38"/>
  <sheetViews>
    <sheetView tabSelected="1" view="pageBreakPreview" zoomScale="60" zoomScaleNormal="60" workbookViewId="0">
      <pane xSplit="2" ySplit="10" topLeftCell="C11" activePane="bottomRight" state="frozen"/>
      <selection pane="topRight" activeCell="C1" sqref="C1"/>
      <selection pane="bottomLeft" activeCell="A11" sqref="A11"/>
      <selection pane="bottomRight" activeCell="B30" sqref="B30"/>
    </sheetView>
  </sheetViews>
  <sheetFormatPr defaultRowHeight="15.75" outlineLevelRow="1" outlineLevelCol="1"/>
  <cols>
    <col min="1" max="1" width="5.7109375" style="30" customWidth="1"/>
    <col min="2" max="2" width="42.85546875" style="29" customWidth="1"/>
    <col min="3" max="3" width="101.140625" style="29" customWidth="1"/>
    <col min="4" max="4" width="73.5703125" style="29" customWidth="1"/>
    <col min="5" max="6" width="17.42578125" style="29" customWidth="1"/>
    <col min="7" max="7" width="38.140625" style="34" hidden="1" customWidth="1" outlineLevel="1"/>
    <col min="8" max="8" width="58.140625" customWidth="1" collapsed="1"/>
    <col min="26" max="16384" width="9.140625" style="29"/>
  </cols>
  <sheetData>
    <row r="1" spans="1:7">
      <c r="A1" s="22"/>
      <c r="B1" s="1"/>
      <c r="C1" s="2"/>
      <c r="D1" s="2" t="s">
        <v>68</v>
      </c>
      <c r="E1" s="2"/>
      <c r="F1" s="3"/>
    </row>
    <row r="2" spans="1:7">
      <c r="A2" s="22"/>
      <c r="B2" s="1"/>
      <c r="C2" s="3"/>
      <c r="D2" s="3" t="s">
        <v>1</v>
      </c>
      <c r="E2" s="3"/>
      <c r="F2" s="3"/>
    </row>
    <row r="3" spans="1:7">
      <c r="A3" s="22"/>
      <c r="B3" s="1"/>
      <c r="C3" s="3"/>
      <c r="D3" s="3" t="s">
        <v>108</v>
      </c>
      <c r="E3" s="3"/>
      <c r="F3" s="4"/>
    </row>
    <row r="4" spans="1:7">
      <c r="A4" s="22"/>
      <c r="B4" s="1"/>
      <c r="C4" s="3"/>
      <c r="D4" s="3" t="s">
        <v>2</v>
      </c>
      <c r="E4" s="3"/>
      <c r="F4" s="4"/>
    </row>
    <row r="5" spans="1:7">
      <c r="A5" s="22"/>
      <c r="B5" s="1"/>
      <c r="C5" s="4"/>
      <c r="D5" s="4" t="s">
        <v>3</v>
      </c>
      <c r="E5" s="4"/>
      <c r="F5" s="4"/>
    </row>
    <row r="6" spans="1:7">
      <c r="A6" s="22"/>
      <c r="B6" s="1"/>
      <c r="C6" s="3"/>
      <c r="D6" s="3" t="s">
        <v>132</v>
      </c>
      <c r="E6" s="3"/>
      <c r="F6" s="3"/>
    </row>
    <row r="7" spans="1:7">
      <c r="A7" s="23"/>
      <c r="B7" s="4"/>
      <c r="C7" s="3"/>
      <c r="D7" s="1"/>
      <c r="E7" s="4"/>
      <c r="F7" s="4"/>
    </row>
    <row r="8" spans="1:7" ht="54" customHeight="1">
      <c r="A8" s="128" t="s">
        <v>135</v>
      </c>
      <c r="B8" s="128"/>
      <c r="C8" s="128"/>
      <c r="D8" s="128"/>
      <c r="E8" s="128"/>
      <c r="F8" s="128"/>
    </row>
    <row r="9" spans="1:7">
      <c r="A9" s="23"/>
      <c r="B9" s="5"/>
      <c r="C9" s="5"/>
      <c r="D9" s="5"/>
      <c r="E9" s="5"/>
      <c r="F9" s="4"/>
    </row>
    <row r="10" spans="1:7" ht="66" customHeight="1">
      <c r="A10" s="6" t="s">
        <v>69</v>
      </c>
      <c r="B10" s="6" t="s">
        <v>5</v>
      </c>
      <c r="C10" s="7" t="s">
        <v>70</v>
      </c>
      <c r="D10" s="8" t="s">
        <v>71</v>
      </c>
      <c r="E10" s="6" t="s">
        <v>72</v>
      </c>
      <c r="F10" s="6" t="s">
        <v>73</v>
      </c>
      <c r="G10" s="19" t="s">
        <v>78</v>
      </c>
    </row>
    <row r="11" spans="1:7">
      <c r="A11" s="24"/>
      <c r="B11" s="9" t="s">
        <v>74</v>
      </c>
      <c r="C11" s="10"/>
      <c r="D11" s="9"/>
      <c r="E11" s="10"/>
      <c r="F11" s="10"/>
      <c r="G11" s="9"/>
    </row>
    <row r="12" spans="1:7" s="3" customFormat="1" ht="82.5" customHeight="1">
      <c r="A12" s="25">
        <v>1</v>
      </c>
      <c r="B12" s="14" t="s">
        <v>42</v>
      </c>
      <c r="C12" s="11" t="s">
        <v>96</v>
      </c>
      <c r="D12" s="11" t="s">
        <v>106</v>
      </c>
      <c r="E12" s="12" t="s">
        <v>75</v>
      </c>
      <c r="F12" s="13">
        <v>297</v>
      </c>
      <c r="G12" s="20" t="s">
        <v>79</v>
      </c>
    </row>
    <row r="13" spans="1:7" s="3" customFormat="1" ht="147.75" customHeight="1">
      <c r="A13" s="129">
        <v>2</v>
      </c>
      <c r="B13" s="131" t="s">
        <v>45</v>
      </c>
      <c r="C13" s="27" t="s">
        <v>107</v>
      </c>
      <c r="D13" s="133" t="s">
        <v>44</v>
      </c>
      <c r="E13" s="12" t="s">
        <v>76</v>
      </c>
      <c r="F13" s="13">
        <f>381+36</f>
        <v>417</v>
      </c>
      <c r="G13" s="20" t="s">
        <v>79</v>
      </c>
    </row>
    <row r="14" spans="1:7" s="3" customFormat="1" ht="31.5">
      <c r="A14" s="130"/>
      <c r="B14" s="132"/>
      <c r="C14" s="27" t="s">
        <v>97</v>
      </c>
      <c r="D14" s="134"/>
      <c r="E14" s="12" t="s">
        <v>76</v>
      </c>
      <c r="F14" s="13">
        <v>312</v>
      </c>
      <c r="G14" s="20" t="s">
        <v>79</v>
      </c>
    </row>
    <row r="15" spans="1:7" s="3" customFormat="1" ht="90" customHeight="1">
      <c r="A15" s="31">
        <f>A13+1</f>
        <v>3</v>
      </c>
      <c r="B15" s="32" t="s">
        <v>45</v>
      </c>
      <c r="C15" s="27" t="s">
        <v>98</v>
      </c>
      <c r="D15" s="33" t="s">
        <v>95</v>
      </c>
      <c r="E15" s="12" t="s">
        <v>76</v>
      </c>
      <c r="F15" s="13">
        <v>405</v>
      </c>
      <c r="G15" s="20" t="s">
        <v>79</v>
      </c>
    </row>
    <row r="16" spans="1:7" s="3" customFormat="1" ht="107.25" customHeight="1">
      <c r="A16" s="25">
        <f>A15+1</f>
        <v>4</v>
      </c>
      <c r="B16" s="28" t="s">
        <v>50</v>
      </c>
      <c r="C16" s="27" t="s">
        <v>99</v>
      </c>
      <c r="D16" s="27" t="s">
        <v>51</v>
      </c>
      <c r="E16" s="12" t="s">
        <v>76</v>
      </c>
      <c r="F16" s="13">
        <v>115</v>
      </c>
      <c r="G16" s="20" t="s">
        <v>80</v>
      </c>
    </row>
    <row r="17" spans="1:8" s="3" customFormat="1" ht="78.75">
      <c r="A17" s="25">
        <f t="shared" ref="A17:A21" si="0">A16+1</f>
        <v>5</v>
      </c>
      <c r="B17" s="28" t="s">
        <v>54</v>
      </c>
      <c r="C17" s="27" t="s">
        <v>84</v>
      </c>
      <c r="D17" s="27" t="s">
        <v>55</v>
      </c>
      <c r="E17" s="12" t="s">
        <v>76</v>
      </c>
      <c r="F17" s="13">
        <v>2</v>
      </c>
      <c r="G17" s="20" t="s">
        <v>80</v>
      </c>
    </row>
    <row r="18" spans="1:8" s="3" customFormat="1" ht="78.75">
      <c r="A18" s="25">
        <f t="shared" si="0"/>
        <v>6</v>
      </c>
      <c r="B18" s="28" t="s">
        <v>56</v>
      </c>
      <c r="C18" s="27" t="s">
        <v>85</v>
      </c>
      <c r="D18" s="27" t="s">
        <v>57</v>
      </c>
      <c r="E18" s="12" t="s">
        <v>76</v>
      </c>
      <c r="F18" s="13">
        <v>2</v>
      </c>
      <c r="G18" s="20" t="s">
        <v>80</v>
      </c>
    </row>
    <row r="19" spans="1:8" s="3" customFormat="1" ht="90" customHeight="1">
      <c r="A19" s="25">
        <f t="shared" si="0"/>
        <v>7</v>
      </c>
      <c r="B19" s="28" t="s">
        <v>58</v>
      </c>
      <c r="C19" s="27" t="s">
        <v>86</v>
      </c>
      <c r="D19" s="27" t="s">
        <v>59</v>
      </c>
      <c r="E19" s="12" t="s">
        <v>76</v>
      </c>
      <c r="F19" s="13">
        <v>7</v>
      </c>
      <c r="G19" s="20" t="s">
        <v>80</v>
      </c>
    </row>
    <row r="20" spans="1:8" s="3" customFormat="1" ht="88.5" customHeight="1">
      <c r="A20" s="25">
        <f t="shared" si="0"/>
        <v>8</v>
      </c>
      <c r="B20" s="28" t="s">
        <v>60</v>
      </c>
      <c r="C20" s="27" t="s">
        <v>88</v>
      </c>
      <c r="D20" s="27" t="s">
        <v>61</v>
      </c>
      <c r="E20" s="12" t="s">
        <v>76</v>
      </c>
      <c r="F20" s="13">
        <v>5</v>
      </c>
      <c r="G20" s="20" t="s">
        <v>80</v>
      </c>
    </row>
    <row r="21" spans="1:8" s="3" customFormat="1" ht="91.5" customHeight="1">
      <c r="A21" s="25">
        <f t="shared" si="0"/>
        <v>9</v>
      </c>
      <c r="B21" s="28" t="s">
        <v>62</v>
      </c>
      <c r="C21" s="27" t="s">
        <v>89</v>
      </c>
      <c r="D21" s="27" t="s">
        <v>63</v>
      </c>
      <c r="E21" s="12" t="s">
        <v>76</v>
      </c>
      <c r="F21" s="13">
        <v>7</v>
      </c>
      <c r="G21" s="20" t="s">
        <v>80</v>
      </c>
    </row>
    <row r="22" spans="1:8" s="3" customFormat="1" outlineLevel="1">
      <c r="A22" s="25"/>
      <c r="B22" s="14"/>
      <c r="C22" s="11"/>
      <c r="D22" s="11"/>
      <c r="E22" s="12"/>
      <c r="F22" s="13"/>
      <c r="G22" s="20" t="s">
        <v>81</v>
      </c>
      <c r="H22" s="3" t="s">
        <v>110</v>
      </c>
    </row>
    <row r="23" spans="1:8" s="3" customFormat="1" ht="69" customHeight="1">
      <c r="A23" s="25">
        <f>A21+1</f>
        <v>10</v>
      </c>
      <c r="B23" s="14" t="s">
        <v>45</v>
      </c>
      <c r="C23" s="11" t="s">
        <v>109</v>
      </c>
      <c r="D23" s="11" t="s">
        <v>83</v>
      </c>
      <c r="E23" s="12" t="s">
        <v>76</v>
      </c>
      <c r="F23" s="13">
        <f>(500)</f>
        <v>500</v>
      </c>
      <c r="G23" s="20" t="s">
        <v>81</v>
      </c>
      <c r="H23" s="35" t="s">
        <v>111</v>
      </c>
    </row>
    <row r="24" spans="1:8" s="3" customFormat="1" ht="31.5">
      <c r="A24" s="25">
        <f>A23+1</f>
        <v>11</v>
      </c>
      <c r="B24" s="14" t="s">
        <v>45</v>
      </c>
      <c r="C24" s="11" t="s">
        <v>115</v>
      </c>
      <c r="D24" s="11" t="s">
        <v>100</v>
      </c>
      <c r="E24" s="12" t="s">
        <v>76</v>
      </c>
      <c r="F24" s="13">
        <v>4250</v>
      </c>
      <c r="G24" s="20" t="s">
        <v>81</v>
      </c>
    </row>
    <row r="25" spans="1:8" s="3" customFormat="1" ht="31.5">
      <c r="A25" s="25">
        <f>A24+1</f>
        <v>12</v>
      </c>
      <c r="B25" s="14" t="s">
        <v>45</v>
      </c>
      <c r="C25" s="11" t="s">
        <v>116</v>
      </c>
      <c r="D25" s="11" t="s">
        <v>117</v>
      </c>
      <c r="E25" s="12" t="s">
        <v>76</v>
      </c>
      <c r="F25" s="13">
        <v>518</v>
      </c>
      <c r="G25" s="20" t="s">
        <v>81</v>
      </c>
    </row>
    <row r="26" spans="1:8" s="3" customFormat="1" ht="31.5">
      <c r="A26" s="25">
        <v>13</v>
      </c>
      <c r="B26" s="14" t="s">
        <v>45</v>
      </c>
      <c r="C26" s="11" t="s">
        <v>128</v>
      </c>
      <c r="D26" s="11" t="s">
        <v>129</v>
      </c>
      <c r="E26" s="12" t="s">
        <v>76</v>
      </c>
      <c r="F26" s="13">
        <v>1200</v>
      </c>
      <c r="G26" s="20" t="s">
        <v>81</v>
      </c>
    </row>
    <row r="27" spans="1:8" s="3" customFormat="1" ht="31.5">
      <c r="A27" s="25">
        <v>14</v>
      </c>
      <c r="B27" s="14" t="s">
        <v>45</v>
      </c>
      <c r="C27" s="11" t="s">
        <v>130</v>
      </c>
      <c r="D27" s="11" t="s">
        <v>131</v>
      </c>
      <c r="E27" s="12" t="s">
        <v>76</v>
      </c>
      <c r="F27" s="13">
        <v>780</v>
      </c>
      <c r="G27" s="20" t="s">
        <v>81</v>
      </c>
    </row>
    <row r="28" spans="1:8">
      <c r="A28" s="26"/>
      <c r="B28" s="15" t="s">
        <v>77</v>
      </c>
      <c r="C28" s="16"/>
      <c r="D28" s="16"/>
      <c r="E28" s="12"/>
      <c r="F28" s="17"/>
      <c r="G28" s="21"/>
    </row>
    <row r="29" spans="1:8" ht="69.75" customHeight="1">
      <c r="A29" s="12">
        <v>1</v>
      </c>
      <c r="B29" s="18" t="s">
        <v>42</v>
      </c>
      <c r="C29" s="11" t="s">
        <v>101</v>
      </c>
      <c r="D29" s="11" t="s">
        <v>106</v>
      </c>
      <c r="E29" s="12" t="s">
        <v>76</v>
      </c>
      <c r="F29" s="13">
        <v>27</v>
      </c>
      <c r="G29" s="20" t="s">
        <v>79</v>
      </c>
    </row>
    <row r="30" spans="1:8" s="3" customFormat="1" ht="91.5" customHeight="1">
      <c r="A30" s="12">
        <f>A29+1</f>
        <v>2</v>
      </c>
      <c r="B30" s="18" t="s">
        <v>45</v>
      </c>
      <c r="C30" s="11" t="s">
        <v>102</v>
      </c>
      <c r="D30" s="27" t="s">
        <v>44</v>
      </c>
      <c r="E30" s="12" t="s">
        <v>76</v>
      </c>
      <c r="F30" s="13">
        <f>259</f>
        <v>259</v>
      </c>
      <c r="G30" s="20" t="s">
        <v>79</v>
      </c>
    </row>
    <row r="31" spans="1:8" s="3" customFormat="1" ht="60" customHeight="1">
      <c r="A31" s="135">
        <f>A30+1</f>
        <v>3</v>
      </c>
      <c r="B31" s="131" t="s">
        <v>45</v>
      </c>
      <c r="C31" s="11" t="s">
        <v>103</v>
      </c>
      <c r="D31" s="133" t="s">
        <v>95</v>
      </c>
      <c r="E31" s="12" t="s">
        <v>76</v>
      </c>
      <c r="F31" s="13">
        <v>130</v>
      </c>
      <c r="G31" s="20" t="s">
        <v>79</v>
      </c>
    </row>
    <row r="32" spans="1:8" s="3" customFormat="1" ht="37.5" customHeight="1">
      <c r="A32" s="136"/>
      <c r="B32" s="132"/>
      <c r="C32" s="11" t="s">
        <v>104</v>
      </c>
      <c r="D32" s="134"/>
      <c r="E32" s="12" t="s">
        <v>82</v>
      </c>
      <c r="F32" s="13" t="s">
        <v>82</v>
      </c>
      <c r="G32" s="20" t="s">
        <v>79</v>
      </c>
    </row>
    <row r="33" spans="1:7" s="3" customFormat="1" ht="82.5" customHeight="1">
      <c r="A33" s="12">
        <f>A31+1</f>
        <v>4</v>
      </c>
      <c r="B33" s="28" t="s">
        <v>60</v>
      </c>
      <c r="C33" s="11" t="s">
        <v>87</v>
      </c>
      <c r="D33" s="27" t="s">
        <v>61</v>
      </c>
      <c r="E33" s="12" t="s">
        <v>76</v>
      </c>
      <c r="F33" s="13">
        <v>8</v>
      </c>
      <c r="G33" s="20" t="s">
        <v>80</v>
      </c>
    </row>
    <row r="34" spans="1:7" s="3" customFormat="1" ht="92.25" customHeight="1">
      <c r="A34" s="12">
        <f t="shared" ref="A34:A35" si="1">A33+1</f>
        <v>5</v>
      </c>
      <c r="B34" s="28" t="s">
        <v>64</v>
      </c>
      <c r="C34" s="11" t="s">
        <v>90</v>
      </c>
      <c r="D34" s="27" t="s">
        <v>65</v>
      </c>
      <c r="E34" s="12" t="s">
        <v>76</v>
      </c>
      <c r="F34" s="13">
        <v>42</v>
      </c>
      <c r="G34" s="20" t="s">
        <v>80</v>
      </c>
    </row>
    <row r="35" spans="1:7" s="3" customFormat="1" ht="93.75" customHeight="1">
      <c r="A35" s="12">
        <f t="shared" si="1"/>
        <v>6</v>
      </c>
      <c r="B35" s="28" t="s">
        <v>66</v>
      </c>
      <c r="C35" s="11" t="s">
        <v>91</v>
      </c>
      <c r="D35" s="27" t="s">
        <v>67</v>
      </c>
      <c r="E35" s="12" t="s">
        <v>76</v>
      </c>
      <c r="F35" s="13">
        <v>14</v>
      </c>
      <c r="G35" s="20" t="s">
        <v>80</v>
      </c>
    </row>
    <row r="36" spans="1:7" s="3" customFormat="1" ht="66" customHeight="1">
      <c r="A36" s="12">
        <f>A35+1</f>
        <v>7</v>
      </c>
      <c r="B36" s="18" t="s">
        <v>45</v>
      </c>
      <c r="C36" s="11" t="s">
        <v>94</v>
      </c>
      <c r="D36" s="11" t="s">
        <v>105</v>
      </c>
      <c r="E36" s="12" t="s">
        <v>82</v>
      </c>
      <c r="F36" s="12" t="s">
        <v>82</v>
      </c>
      <c r="G36" s="20" t="s">
        <v>81</v>
      </c>
    </row>
    <row r="37" spans="1:7" s="3" customFormat="1" ht="45" customHeight="1">
      <c r="A37" s="12">
        <f>A36+1</f>
        <v>8</v>
      </c>
      <c r="B37" s="18" t="s">
        <v>45</v>
      </c>
      <c r="C37" s="11" t="s">
        <v>112</v>
      </c>
      <c r="D37" s="11"/>
      <c r="E37" s="12" t="s">
        <v>82</v>
      </c>
      <c r="F37" s="12" t="s">
        <v>82</v>
      </c>
      <c r="G37" s="20" t="s">
        <v>81</v>
      </c>
    </row>
    <row r="38" spans="1:7" s="3" customFormat="1" ht="45" customHeight="1">
      <c r="A38" s="12"/>
      <c r="B38" s="18" t="s">
        <v>45</v>
      </c>
      <c r="C38" s="11" t="s">
        <v>134</v>
      </c>
      <c r="D38" s="11" t="s">
        <v>117</v>
      </c>
      <c r="E38" s="12" t="s">
        <v>76</v>
      </c>
      <c r="F38" s="12">
        <v>500</v>
      </c>
      <c r="G38" s="20"/>
    </row>
  </sheetData>
  <mergeCells count="7">
    <mergeCell ref="A8:F8"/>
    <mergeCell ref="A13:A14"/>
    <mergeCell ref="B13:B14"/>
    <mergeCell ref="D13:D14"/>
    <mergeCell ref="A31:A32"/>
    <mergeCell ref="B31:B32"/>
    <mergeCell ref="D31:D32"/>
  </mergeCells>
  <printOptions horizontalCentered="1"/>
  <pageMargins left="0" right="0" top="0.39370078740157483" bottom="0.39370078740157483" header="0.31496062992125984" footer="0.31496062992125984"/>
  <pageSetup paperSize="9" scale="53" orientation="landscape" r:id="rId1"/>
  <rowBreaks count="1" manualBreakCount="1">
    <brk id="1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ТЗ_План_ввода_мощностей</vt:lpstr>
      <vt:lpstr>ТЗ_Перечень_мероприятий</vt:lpstr>
      <vt:lpstr>ТЗ_Перечень_мероприятий!Заголовки_для_печати</vt:lpstr>
      <vt:lpstr>ТЗ_План_ввода_мощностей!Заголовки_для_печати</vt:lpstr>
      <vt:lpstr>ТЗ_Перечень_мероприятий!Область_печати</vt:lpstr>
      <vt:lpstr>ТЗ_План_ввода_мощностей!Область_печати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n.smirnova</dc:creator>
  <cp:lastModifiedBy>Шаров Евгений</cp:lastModifiedBy>
  <cp:lastPrinted>2020-07-27T10:14:47Z</cp:lastPrinted>
  <dcterms:created xsi:type="dcterms:W3CDTF">2017-03-15T08:26:15Z</dcterms:created>
  <dcterms:modified xsi:type="dcterms:W3CDTF">2020-07-27T10:15:14Z</dcterms:modified>
</cp:coreProperties>
</file>