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асх-" sheetId="5" r:id="rId1"/>
    <sheet name="дох-" sheetId="6" r:id="rId2"/>
  </sheets>
  <calcPr calcId="124519"/>
</workbook>
</file>

<file path=xl/calcChain.xml><?xml version="1.0" encoding="utf-8"?>
<calcChain xmlns="http://schemas.openxmlformats.org/spreadsheetml/2006/main">
  <c r="I137" i="5"/>
  <c r="G132"/>
  <c r="G134"/>
  <c r="G33" l="1"/>
  <c r="G32" s="1"/>
  <c r="G31" s="1"/>
  <c r="C18" i="6" l="1"/>
  <c r="C15" s="1"/>
  <c r="E23"/>
  <c r="E24"/>
  <c r="E25"/>
  <c r="E26"/>
  <c r="I95" i="5"/>
  <c r="I136" l="1"/>
  <c r="H132"/>
  <c r="I135"/>
  <c r="G130"/>
  <c r="I88"/>
  <c r="H86"/>
  <c r="H85" s="1"/>
  <c r="H84" s="1"/>
  <c r="G85"/>
  <c r="G84" s="1"/>
  <c r="I84" l="1"/>
  <c r="I86"/>
  <c r="I87"/>
  <c r="I85"/>
  <c r="G133" l="1"/>
  <c r="I134"/>
  <c r="I47"/>
  <c r="I48"/>
  <c r="H21"/>
  <c r="G21"/>
  <c r="H24"/>
  <c r="I23"/>
  <c r="I132" l="1"/>
  <c r="I133"/>
  <c r="E22" i="6"/>
  <c r="E21"/>
  <c r="E20"/>
  <c r="E19"/>
  <c r="D18"/>
  <c r="D15" s="1"/>
  <c r="C14"/>
  <c r="E17"/>
  <c r="E16"/>
  <c r="E13"/>
  <c r="E12"/>
  <c r="E11"/>
  <c r="D10"/>
  <c r="C10"/>
  <c r="E9"/>
  <c r="D8"/>
  <c r="C8"/>
  <c r="E7"/>
  <c r="D6"/>
  <c r="C6"/>
  <c r="C5" l="1"/>
  <c r="C27" s="1"/>
  <c r="E8"/>
  <c r="E6"/>
  <c r="E10"/>
  <c r="E15"/>
  <c r="D14"/>
  <c r="E18"/>
  <c r="D5"/>
  <c r="E5" s="1"/>
  <c r="D27" l="1"/>
  <c r="E27" s="1"/>
  <c r="E14"/>
  <c r="H117" i="5" l="1"/>
  <c r="H116" s="1"/>
  <c r="G117"/>
  <c r="G116" s="1"/>
  <c r="H44"/>
  <c r="G44"/>
  <c r="G43" s="1"/>
  <c r="I11"/>
  <c r="I19"/>
  <c r="I20"/>
  <c r="I22"/>
  <c r="I25"/>
  <c r="I29"/>
  <c r="I30"/>
  <c r="I39"/>
  <c r="I45"/>
  <c r="I46"/>
  <c r="I55"/>
  <c r="I56"/>
  <c r="I58"/>
  <c r="I65"/>
  <c r="I68"/>
  <c r="I76"/>
  <c r="I79"/>
  <c r="I83"/>
  <c r="I98"/>
  <c r="I102"/>
  <c r="I105"/>
  <c r="I110"/>
  <c r="I112"/>
  <c r="I118"/>
  <c r="I121"/>
  <c r="I124"/>
  <c r="I127"/>
  <c r="I131"/>
  <c r="I143"/>
  <c r="I149"/>
  <c r="I154"/>
  <c r="I156"/>
  <c r="I158"/>
  <c r="I163"/>
  <c r="H162"/>
  <c r="H161" s="1"/>
  <c r="H157"/>
  <c r="H155"/>
  <c r="H153" s="1"/>
  <c r="H148"/>
  <c r="H147" s="1"/>
  <c r="H142"/>
  <c r="H141" s="1"/>
  <c r="H130"/>
  <c r="H129" s="1"/>
  <c r="H128" s="1"/>
  <c r="H126"/>
  <c r="H125" s="1"/>
  <c r="H123"/>
  <c r="H122" s="1"/>
  <c r="H120"/>
  <c r="H119" s="1"/>
  <c r="H111"/>
  <c r="H109"/>
  <c r="H108" s="1"/>
  <c r="H104"/>
  <c r="H103"/>
  <c r="H100"/>
  <c r="H97"/>
  <c r="H96" s="1"/>
  <c r="H94"/>
  <c r="H82"/>
  <c r="H81" s="1"/>
  <c r="H80" s="1"/>
  <c r="H78"/>
  <c r="H77" s="1"/>
  <c r="H75"/>
  <c r="H74" s="1"/>
  <c r="H73" s="1"/>
  <c r="H67"/>
  <c r="H66" s="1"/>
  <c r="H64"/>
  <c r="H62" s="1"/>
  <c r="H57"/>
  <c r="H54"/>
  <c r="H53" s="1"/>
  <c r="H38"/>
  <c r="H37" s="1"/>
  <c r="H36" s="1"/>
  <c r="H35" s="1"/>
  <c r="H28"/>
  <c r="H27" s="1"/>
  <c r="H26" s="1"/>
  <c r="H18"/>
  <c r="H17" s="1"/>
  <c r="H10"/>
  <c r="H9" s="1"/>
  <c r="H8" s="1"/>
  <c r="G97"/>
  <c r="G78"/>
  <c r="H115" l="1"/>
  <c r="H93"/>
  <c r="H92" s="1"/>
  <c r="H43"/>
  <c r="H42" s="1"/>
  <c r="H41" s="1"/>
  <c r="H40" s="1"/>
  <c r="H52"/>
  <c r="H51" s="1"/>
  <c r="H50" s="1"/>
  <c r="H49" s="1"/>
  <c r="H152"/>
  <c r="H151" s="1"/>
  <c r="H150" s="1"/>
  <c r="H107"/>
  <c r="H106" s="1"/>
  <c r="I44"/>
  <c r="H146"/>
  <c r="H145" s="1"/>
  <c r="H144" s="1"/>
  <c r="H140"/>
  <c r="H99"/>
  <c r="I97"/>
  <c r="H72"/>
  <c r="H71" s="1"/>
  <c r="H70" s="1"/>
  <c r="H69" s="1"/>
  <c r="I78"/>
  <c r="H63"/>
  <c r="H61"/>
  <c r="H16"/>
  <c r="H15" s="1"/>
  <c r="H14" s="1"/>
  <c r="H13" s="1"/>
  <c r="H12" s="1"/>
  <c r="H160"/>
  <c r="H159"/>
  <c r="G162"/>
  <c r="G161" s="1"/>
  <c r="G160" s="1"/>
  <c r="G157"/>
  <c r="I157" s="1"/>
  <c r="G155"/>
  <c r="I155" s="1"/>
  <c r="G148"/>
  <c r="I148" s="1"/>
  <c r="G142"/>
  <c r="G141" s="1"/>
  <c r="G140" s="1"/>
  <c r="G139" s="1"/>
  <c r="G138" s="1"/>
  <c r="G126"/>
  <c r="G125" s="1"/>
  <c r="G123"/>
  <c r="G122" s="1"/>
  <c r="I122" s="1"/>
  <c r="G120"/>
  <c r="G119" s="1"/>
  <c r="I119" s="1"/>
  <c r="I117"/>
  <c r="G111"/>
  <c r="I111" s="1"/>
  <c r="G109"/>
  <c r="G108" s="1"/>
  <c r="I108" s="1"/>
  <c r="G104"/>
  <c r="I104" s="1"/>
  <c r="G101"/>
  <c r="G100" s="1"/>
  <c r="I100" s="1"/>
  <c r="G96"/>
  <c r="I96" s="1"/>
  <c r="G94"/>
  <c r="G93" s="1"/>
  <c r="G82"/>
  <c r="G81" s="1"/>
  <c r="G80" s="1"/>
  <c r="I80" s="1"/>
  <c r="G77"/>
  <c r="I77" s="1"/>
  <c r="G75"/>
  <c r="G74" s="1"/>
  <c r="G67"/>
  <c r="G66" s="1"/>
  <c r="I66" s="1"/>
  <c r="G64"/>
  <c r="G62" s="1"/>
  <c r="I62" s="1"/>
  <c r="G54"/>
  <c r="G53" s="1"/>
  <c r="I53" s="1"/>
  <c r="G42"/>
  <c r="G41" s="1"/>
  <c r="G40" s="1"/>
  <c r="G38"/>
  <c r="G37" s="1"/>
  <c r="G36" s="1"/>
  <c r="G35" s="1"/>
  <c r="I35" s="1"/>
  <c r="G28"/>
  <c r="G27" s="1"/>
  <c r="G26" s="1"/>
  <c r="I26" s="1"/>
  <c r="G24"/>
  <c r="I24" s="1"/>
  <c r="I21"/>
  <c r="G18"/>
  <c r="G17" s="1"/>
  <c r="I17" s="1"/>
  <c r="G10"/>
  <c r="G9" s="1"/>
  <c r="I93" l="1"/>
  <c r="I94"/>
  <c r="I43"/>
  <c r="I74"/>
  <c r="G73"/>
  <c r="G72" s="1"/>
  <c r="I40"/>
  <c r="I109"/>
  <c r="I64"/>
  <c r="I36"/>
  <c r="I123"/>
  <c r="I75"/>
  <c r="I42"/>
  <c r="I28"/>
  <c r="H139"/>
  <c r="I140"/>
  <c r="G8"/>
  <c r="I8" s="1"/>
  <c r="I9"/>
  <c r="G129"/>
  <c r="I130"/>
  <c r="I160"/>
  <c r="I37"/>
  <c r="I82"/>
  <c r="I162"/>
  <c r="I161"/>
  <c r="I38"/>
  <c r="I67"/>
  <c r="I125"/>
  <c r="I126"/>
  <c r="I142"/>
  <c r="I18"/>
  <c r="I27"/>
  <c r="I54"/>
  <c r="I81"/>
  <c r="I10"/>
  <c r="I101"/>
  <c r="I120"/>
  <c r="I141"/>
  <c r="H91"/>
  <c r="H90" s="1"/>
  <c r="H60"/>
  <c r="I41"/>
  <c r="H7"/>
  <c r="G107"/>
  <c r="G61"/>
  <c r="G60" s="1"/>
  <c r="G59" s="1"/>
  <c r="G57"/>
  <c r="G159"/>
  <c r="I159" s="1"/>
  <c r="G146"/>
  <c r="G147"/>
  <c r="I147" s="1"/>
  <c r="G16"/>
  <c r="G15" s="1"/>
  <c r="G14" s="1"/>
  <c r="G13" s="1"/>
  <c r="G12" s="1"/>
  <c r="G92"/>
  <c r="G153"/>
  <c r="G103"/>
  <c r="G63"/>
  <c r="I63" s="1"/>
  <c r="G7" l="1"/>
  <c r="I7" s="1"/>
  <c r="I92"/>
  <c r="G152"/>
  <c r="I153"/>
  <c r="G145"/>
  <c r="I146"/>
  <c r="G99"/>
  <c r="I99" s="1"/>
  <c r="I103"/>
  <c r="G128"/>
  <c r="G115" s="1"/>
  <c r="I129"/>
  <c r="H138"/>
  <c r="I138" s="1"/>
  <c r="I139"/>
  <c r="I14"/>
  <c r="I16"/>
  <c r="I13"/>
  <c r="I12"/>
  <c r="G52"/>
  <c r="I57"/>
  <c r="G106"/>
  <c r="I106" s="1"/>
  <c r="I107"/>
  <c r="H114"/>
  <c r="I15"/>
  <c r="I61"/>
  <c r="I73"/>
  <c r="H59"/>
  <c r="I59" s="1"/>
  <c r="I60"/>
  <c r="G91" l="1"/>
  <c r="G151"/>
  <c r="I152"/>
  <c r="H113"/>
  <c r="G51"/>
  <c r="I52"/>
  <c r="I128"/>
  <c r="G144"/>
  <c r="I144" s="1"/>
  <c r="I145"/>
  <c r="G71"/>
  <c r="I72"/>
  <c r="I91" l="1"/>
  <c r="G90"/>
  <c r="H6"/>
  <c r="H89"/>
  <c r="G150"/>
  <c r="I150" s="1"/>
  <c r="I151"/>
  <c r="I116"/>
  <c r="G50"/>
  <c r="I51"/>
  <c r="G70"/>
  <c r="G69" s="1"/>
  <c r="I71"/>
  <c r="I90" l="1"/>
  <c r="G114"/>
  <c r="G113" s="1"/>
  <c r="G89" s="1"/>
  <c r="I89" s="1"/>
  <c r="I115"/>
  <c r="H164"/>
  <c r="G49"/>
  <c r="I50"/>
  <c r="I70"/>
  <c r="I49" l="1"/>
  <c r="G6"/>
  <c r="I114"/>
  <c r="I69"/>
  <c r="I113" l="1"/>
  <c r="I6" l="1"/>
  <c r="G164"/>
  <c r="I164" s="1"/>
</calcChain>
</file>

<file path=xl/sharedStrings.xml><?xml version="1.0" encoding="utf-8"?>
<sst xmlns="http://schemas.openxmlformats.org/spreadsheetml/2006/main" count="774" uniqueCount="274">
  <si>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</si>
  <si>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</si>
  <si>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</si>
  <si>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</si>
  <si>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</si>
  <si>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</si>
  <si>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</si>
  <si>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</si>
  <si>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</si>
  <si>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</si>
  <si>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</si>
  <si>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</si>
  <si>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</si>
  <si>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</si>
  <si>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</si>
  <si>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</si>
  <si>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</si>
  <si>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</si>
  <si>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</si>
  <si>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</si>
  <si>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</si>
  <si>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</si>
  <si>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</si>
  <si>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</si>
  <si>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</si>
  <si>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</si>
  <si>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</si>
  <si>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</si>
  <si>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</si>
  <si>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</si>
  <si>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</si>
  <si>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</si>
  <si>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</si>
  <si>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</si>
  <si>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</si>
  <si>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</si>
  <si>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</si>
  <si>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</si>
  <si>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</si>
  <si>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</si>
  <si>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</si>
  <si>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</si>
  <si>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</si>
  <si>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</si>
  <si>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</si>
  <si>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</si>
  <si>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</si>
  <si>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</si>
  <si>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</si>
  <si>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</si>
  <si>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</si>
  <si>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</si>
  <si>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</si>
  <si>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</si>
  <si>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</si>
  <si>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</si>
  <si>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</si>
  <si>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</si>
  <si>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</si>
  <si>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</si>
  <si>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</si>
  <si>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</si>
  <si>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</si>
  <si>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</si>
  <si>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</si>
  <si>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</si>
  <si>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</si>
  <si>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</si>
  <si>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</si>
  <si>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</si>
  <si>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</si>
  <si>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</si>
  <si>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</si>
  <si>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</si>
  <si>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</si>
  <si>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</si>
  <si>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</si>
  <si>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</si>
  <si>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</si>
  <si>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</si>
  <si>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</si>
  <si>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</si>
  <si>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</si>
  <si>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</si>
  <si>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</si>
  <si>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</si>
  <si>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</si>
  <si>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</si>
  <si>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</si>
  <si>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</si>
  <si>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</si>
  <si>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</si>
  <si>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</si>
  <si>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</si>
  <si>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</si>
  <si>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</si>
  <si>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</si>
  <si>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</si>
  <si>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</si>
  <si>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</si>
  <si>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</si>
  <si>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</si>
  <si>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</si>
  <si>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</si>
  <si>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</si>
  <si>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</si>
  <si>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</si>
  <si>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</si>
  <si>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</si>
  <si>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</si>
  <si>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</si>
  <si>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</si>
  <si>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</si>
  <si>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</si>
  <si>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</si>
  <si>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</si>
  <si>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</si>
  <si>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</si>
  <si>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</si>
  <si>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</si>
  <si>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</si>
  <si>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</si>
  <si>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</si>
  <si>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</si>
  <si>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</si>
  <si>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</si>
  <si>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</si>
  <si>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</si>
  <si>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</si>
  <si>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</si>
  <si>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</si>
  <si>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</si>
  <si>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</si>
  <si>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</si>
  <si>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</si>
  <si>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</si>
  <si>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</si>
  <si>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</si>
  <si>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</si>
  <si>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</si>
  <si>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</si>
  <si>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</si>
  <si>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</si>
  <si>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</si>
  <si>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</si>
  <si>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</si>
  <si>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</si>
  <si>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</si>
  <si>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</si>
  <si>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</si>
  <si>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</si>
  <si>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</si>
  <si>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</si>
  <si>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</si>
  <si>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</si>
  <si>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</si>
  <si>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</si>
  <si>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</si>
  <si>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</si>
  <si>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</si>
  <si>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</si>
  <si>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</si>
  <si>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</si>
  <si>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</si>
  <si>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</si>
  <si>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</si>
  <si>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</si>
  <si>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</si>
  <si>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</si>
  <si>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</si>
  <si>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</si>
  <si>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</si>
  <si>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</si>
  <si>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</si>
  <si>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</si>
  <si>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</si>
  <si>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</si>
  <si>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</si>
  <si>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</si>
  <si>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</si>
  <si>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</si>
  <si>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</si>
  <si>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</si>
  <si>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</si>
  <si>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</si>
  <si>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</si>
  <si>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</si>
  <si>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</si>
  <si>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</si>
  <si>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</si>
  <si>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</si>
  <si>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</si>
  <si>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</si>
  <si>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</si>
  <si>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</si>
  <si>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</si>
  <si>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</si>
  <si>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</si>
  <si>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</si>
  <si>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</si>
  <si>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</si>
  <si>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"Вывоз ТБО"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</si>
  <si>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</si>
  <si>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</si>
  <si>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</si>
  <si>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</si>
  <si>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</si>
  <si>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</si>
  <si>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</si>
  <si>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</si>
  <si>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</si>
  <si>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Единый налог,взимаемый с налогоплатильщиков,выбравших в качестве объекта налогообложения доходы</t>
  </si>
  <si>
    <t>05 1 03 00100</t>
  </si>
  <si>
    <t>%</t>
  </si>
  <si>
    <t>48 0 01 00110</t>
  </si>
  <si>
    <t>48 0 01 000110</t>
  </si>
  <si>
    <t xml:space="preserve">% 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</si>
  <si>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</si>
  <si>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</si>
  <si>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</si>
  <si>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</si>
  <si>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2 02 40014 10 0000150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</si>
  <si>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</si>
  <si>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</si>
  <si>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</si>
  <si>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</si>
  <si>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</si>
  <si>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</si>
  <si>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</si>
  <si>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</si>
  <si>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</si>
  <si>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</si>
  <si>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</si>
  <si>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</si>
  <si>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Бюджетные ассигнования на 2019</t>
  </si>
  <si>
    <t>853</t>
  </si>
  <si>
    <t>852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</si>
  <si>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</si>
  <si>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</si>
  <si>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</si>
  <si>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12 0 04 01000</t>
  </si>
  <si>
    <t>812</t>
  </si>
  <si>
    <t>12 0 06 03000</t>
  </si>
  <si>
    <t>Демонтаж, ремонт, замена ламп в светильниках предназначенных для освещения улиц сельского поселения и уличное освещение</t>
  </si>
  <si>
    <t>исполнено за полугодие 2019</t>
  </si>
  <si>
    <t>Закупка товаров,работ,услуг в сфере информационно-коммуникационных услуг</t>
  </si>
  <si>
    <t>Прочая закупка товаров,работ,услуг</t>
  </si>
  <si>
    <t>242</t>
  </si>
  <si>
    <t>244</t>
  </si>
  <si>
    <t>51 0 01 00901</t>
  </si>
  <si>
    <t>Уплата иных платежей</t>
  </si>
  <si>
    <t>Ведомственная целевая программа "Совершенствование системы управления органами г.Людиново и Людиновский район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</si>
  <si>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</si>
  <si>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исполнено/полугодие</t>
  </si>
  <si>
    <t>Жилищно-коммунальное хозяйство</t>
  </si>
  <si>
    <t>05</t>
  </si>
  <si>
    <t>Коммунальное хозяйство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</si>
  <si>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</si>
  <si>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нецелевая программа</t>
  </si>
  <si>
    <t>01 07</t>
  </si>
  <si>
    <t>0100</t>
  </si>
  <si>
    <t>проведение выборов и референдумов представительных органов  муниципального образования</t>
  </si>
  <si>
    <t>0107</t>
  </si>
  <si>
    <t>66 0 00 01000</t>
  </si>
  <si>
    <t>880</t>
  </si>
  <si>
    <t>Вырубка и утилизация кустарников вдоль обочин дорог общего пользования местного значения</t>
  </si>
  <si>
    <t>24 1 03 01040</t>
  </si>
  <si>
    <t>51 0 21 0000</t>
  </si>
  <si>
    <t>51 0 21 00240</t>
  </si>
  <si>
    <t>51 0 21 01000</t>
  </si>
  <si>
    <t>51 0 21 01100</t>
  </si>
  <si>
    <t>312</t>
  </si>
  <si>
    <t>Приложение №1 к постановлению Администрации сельского поселения "Деревня Манино"от 10 июля 2020 года №_30. Исполнение доходов бюджета сельского поселения "Деревня Манино"  за полугодие  2020 год</t>
  </si>
  <si>
    <t>Приложение №2 к Постановлению администрации сельского поселения "Деревня Манино" от 10 июля 2020 года №30. Ведомственная структура рсходов бюджета муниципального образования сельского поселения "Деревня Манино" за полугодие 2020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</si>
</sst>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12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" fontId="11" fillId="0" borderId="0"/>
    <xf numFmtId="165" fontId="12" fillId="0" borderId="10" applyBorder="0">
      <alignment wrapText="1"/>
    </xf>
    <xf numFmtId="165" fontId="13" fillId="0" borderId="2">
      <alignment wrapText="1"/>
    </xf>
  </cellStyleXfs>
  <cellXfs count="164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  <xf numFmtId="0" fontId="8" fillId="0" borderId="0" xfId="0" applyFont="1"/>
    <xf numFmtId="49" fontId="8" fillId="0" borderId="4" xfId="0" applyNumberFormat="1" applyFont="1" applyBorder="1" applyAlignment="1">
      <alignment horizontal="center" vertical="center"/>
    </xf>
    <xf numFmtId="164" fontId="8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43" fontId="4" fillId="0" borderId="5" xfId="1" applyNumberFormat="1" applyFont="1" applyBorder="1" applyAlignment="1">
      <alignment horizontal="right" vertical="center"/>
    </xf>
    <xf numFmtId="49" fontId="15" fillId="4" borderId="4" xfId="0" applyNumberFormat="1" applyFont="1" applyFill="1" applyBorder="1" applyAlignment="1">
      <alignment horizontal="center" vertical="top" wrapText="1"/>
    </xf>
    <xf numFmtId="43" fontId="15" fillId="4" borderId="4" xfId="1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justify" vertical="center" wrapText="1"/>
    </xf>
    <xf numFmtId="0" fontId="15" fillId="4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2" fillId="0" borderId="4" xfId="1" applyNumberFormat="1" applyFont="1" applyFill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vertical="top" wrapText="1"/>
    </xf>
    <xf numFmtId="0" fontId="2" fillId="0" borderId="8" xfId="2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6" borderId="8" xfId="0" applyFont="1" applyFill="1" applyBorder="1" applyAlignment="1">
      <alignment vertical="top" wrapText="1"/>
    </xf>
    <xf numFmtId="49" fontId="5" fillId="6" borderId="8" xfId="0" applyNumberFormat="1" applyFont="1" applyFill="1" applyBorder="1" applyAlignment="1">
      <alignment horizontal="left" wrapText="1"/>
    </xf>
    <xf numFmtId="0" fontId="5" fillId="6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 shrinkToFit="1"/>
    </xf>
    <xf numFmtId="164" fontId="4" fillId="3" borderId="9" xfId="1" applyNumberFormat="1" applyFont="1" applyFill="1" applyBorder="1" applyAlignment="1">
      <alignment horizontal="right" vertical="center" shrinkToFit="1"/>
    </xf>
    <xf numFmtId="164" fontId="2" fillId="0" borderId="9" xfId="1" applyNumberFormat="1" applyFont="1" applyBorder="1" applyAlignment="1">
      <alignment horizontal="right" vertical="center" shrinkToFit="1"/>
    </xf>
    <xf numFmtId="164" fontId="4" fillId="2" borderId="9" xfId="1" applyNumberFormat="1" applyFont="1" applyFill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shrinkToFit="1"/>
    </xf>
    <xf numFmtId="164" fontId="4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 shrinkToFit="1"/>
    </xf>
    <xf numFmtId="164" fontId="2" fillId="0" borderId="13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Border="1"/>
    <xf numFmtId="10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0" fontId="0" fillId="0" borderId="4" xfId="0" applyNumberFormat="1" applyFont="1" applyBorder="1"/>
    <xf numFmtId="2" fontId="17" fillId="0" borderId="0" xfId="0" applyNumberFormat="1" applyFont="1" applyAlignment="1">
      <alignment wrapText="1"/>
    </xf>
    <xf numFmtId="0" fontId="5" fillId="6" borderId="14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right" vertical="center" shrinkToFit="1"/>
    </xf>
    <xf numFmtId="164" fontId="2" fillId="0" borderId="13" xfId="1" applyNumberFormat="1" applyFont="1" applyBorder="1" applyAlignment="1">
      <alignment horizontal="right" vertical="center" shrinkToFit="1"/>
    </xf>
    <xf numFmtId="10" fontId="8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9" fontId="21" fillId="0" borderId="9" xfId="3" applyNumberFormat="1" applyFont="1" applyFill="1" applyBorder="1" applyAlignment="1">
      <alignment horizontal="left" wrapText="1"/>
    </xf>
    <xf numFmtId="165" fontId="21" fillId="0" borderId="4" xfId="0" applyNumberFormat="1" applyFont="1" applyBorder="1"/>
    <xf numFmtId="49" fontId="21" fillId="0" borderId="9" xfId="3" applyNumberFormat="1" applyFont="1" applyFill="1" applyBorder="1" applyAlignment="1">
      <alignment wrapText="1"/>
    </xf>
    <xf numFmtId="0" fontId="20" fillId="0" borderId="4" xfId="0" applyFont="1" applyBorder="1" applyAlignment="1">
      <alignment horizontal="center"/>
    </xf>
    <xf numFmtId="166" fontId="20" fillId="0" borderId="9" xfId="4" applyNumberFormat="1" applyFont="1" applyFill="1" applyBorder="1" applyAlignment="1">
      <alignment wrapText="1"/>
    </xf>
    <xf numFmtId="165" fontId="22" fillId="0" borderId="4" xfId="0" applyNumberFormat="1" applyFont="1" applyBorder="1"/>
    <xf numFmtId="0" fontId="22" fillId="0" borderId="0" xfId="0" applyFont="1"/>
    <xf numFmtId="165" fontId="22" fillId="0" borderId="11" xfId="0" applyNumberFormat="1" applyFont="1" applyFill="1" applyBorder="1"/>
    <xf numFmtId="166" fontId="21" fillId="0" borderId="9" xfId="5" applyNumberFormat="1" applyFont="1" applyFill="1" applyBorder="1" applyAlignment="1">
      <alignment wrapText="1"/>
    </xf>
    <xf numFmtId="0" fontId="22" fillId="0" borderId="4" xfId="0" applyFont="1" applyBorder="1" applyAlignment="1">
      <alignment horizontal="center"/>
    </xf>
    <xf numFmtId="166" fontId="22" fillId="0" borderId="9" xfId="5" applyNumberFormat="1" applyFont="1" applyFill="1" applyBorder="1" applyAlignment="1">
      <alignment wrapText="1"/>
    </xf>
    <xf numFmtId="166" fontId="20" fillId="0" borderId="9" xfId="5" applyNumberFormat="1" applyFont="1" applyFill="1" applyBorder="1" applyAlignment="1">
      <alignment wrapText="1"/>
    </xf>
    <xf numFmtId="165" fontId="22" fillId="0" borderId="9" xfId="4" applyFont="1" applyFill="1" applyBorder="1" applyAlignment="1">
      <alignment wrapText="1"/>
    </xf>
    <xf numFmtId="165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166" fontId="18" fillId="0" borderId="9" xfId="5" applyNumberFormat="1" applyFont="1" applyFill="1" applyBorder="1" applyAlignment="1">
      <alignment wrapText="1"/>
    </xf>
    <xf numFmtId="2" fontId="21" fillId="0" borderId="4" xfId="0" applyNumberFormat="1" applyFont="1" applyBorder="1"/>
    <xf numFmtId="2" fontId="22" fillId="0" borderId="4" xfId="0" applyNumberFormat="1" applyFont="1" applyBorder="1"/>
    <xf numFmtId="49" fontId="22" fillId="0" borderId="9" xfId="3" applyNumberFormat="1" applyFont="1" applyFill="1" applyBorder="1" applyAlignment="1">
      <alignment wrapText="1"/>
    </xf>
    <xf numFmtId="0" fontId="23" fillId="0" borderId="4" xfId="0" applyFont="1" applyBorder="1"/>
    <xf numFmtId="0" fontId="21" fillId="0" borderId="4" xfId="0" applyFont="1" applyBorder="1" applyAlignment="1">
      <alignment horizontal="right" wrapText="1"/>
    </xf>
    <xf numFmtId="0" fontId="24" fillId="0" borderId="0" xfId="0" applyFont="1"/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5" fillId="6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wrapText="1"/>
    </xf>
    <xf numFmtId="49" fontId="2" fillId="0" borderId="16" xfId="0" applyNumberFormat="1" applyFont="1" applyBorder="1" applyAlignment="1">
      <alignment horizontal="center" vertical="center" wrapText="1"/>
    </xf>
    <xf numFmtId="49" fontId="25" fillId="6" borderId="8" xfId="0" applyNumberFormat="1" applyFont="1" applyFill="1" applyBorder="1" applyAlignment="1">
      <alignment horizontal="center" wrapText="1"/>
    </xf>
    <xf numFmtId="49" fontId="25" fillId="6" borderId="0" xfId="0" applyNumberFormat="1" applyFont="1" applyFill="1" applyBorder="1" applyAlignment="1">
      <alignment horizontal="center" wrapText="1"/>
    </xf>
    <xf numFmtId="49" fontId="25" fillId="3" borderId="4" xfId="0" applyNumberFormat="1" applyFont="1" applyFill="1" applyBorder="1" applyAlignment="1">
      <alignment horizontal="left" wrapText="1"/>
    </xf>
    <xf numFmtId="2" fontId="21" fillId="0" borderId="3" xfId="0" applyNumberFormat="1" applyFont="1" applyBorder="1"/>
    <xf numFmtId="4" fontId="21" fillId="0" borderId="4" xfId="0" applyNumberFormat="1" applyFont="1" applyBorder="1"/>
    <xf numFmtId="4" fontId="22" fillId="0" borderId="4" xfId="0" applyNumberFormat="1" applyFont="1" applyBorder="1"/>
    <xf numFmtId="4" fontId="22" fillId="0" borderId="11" xfId="0" applyNumberFormat="1" applyFont="1" applyFill="1" applyBorder="1"/>
    <xf numFmtId="49" fontId="4" fillId="0" borderId="4" xfId="0" applyNumberFormat="1" applyFont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wrapText="1"/>
    </xf>
    <xf numFmtId="10" fontId="26" fillId="0" borderId="4" xfId="0" applyNumberFormat="1" applyFont="1" applyBorder="1" applyAlignment="1">
      <alignment horizontal="right" vertical="center"/>
    </xf>
    <xf numFmtId="49" fontId="20" fillId="0" borderId="4" xfId="0" applyNumberFormat="1" applyFont="1" applyBorder="1" applyAlignment="1">
      <alignment horizontal="left" vertical="center" wrapText="1"/>
    </xf>
    <xf numFmtId="164" fontId="20" fillId="0" borderId="4" xfId="1" applyNumberFormat="1" applyFont="1" applyBorder="1" applyAlignment="1">
      <alignment horizontal="right" vertical="center" shrinkToFit="1"/>
    </xf>
    <xf numFmtId="49" fontId="20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1653265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1654862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1653265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1654862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workbookViewId="0">
      <selection activeCell="I164" sqref="A1:I164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4.4257812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56" t="s">
        <v>273</v>
      </c>
      <c r="B1" s="156"/>
      <c r="C1" s="156"/>
      <c r="D1" s="156"/>
      <c r="E1" s="156"/>
      <c r="F1" s="156"/>
      <c r="G1" s="156"/>
    </row>
    <row r="2" spans="1:9" ht="30.75" customHeight="1">
      <c r="A2" s="52"/>
      <c r="B2" s="52"/>
      <c r="C2" s="52"/>
      <c r="D2" s="52"/>
      <c r="E2" s="52"/>
      <c r="F2" s="52"/>
      <c r="G2" s="52" t="s">
        <v>88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234</v>
      </c>
      <c r="H3" s="3" t="s">
        <v>244</v>
      </c>
      <c r="I3" s="96" t="s">
        <v>213</v>
      </c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89</v>
      </c>
      <c r="B6" s="9" t="s">
        <v>12</v>
      </c>
      <c r="C6" s="9"/>
      <c r="D6" s="9"/>
      <c r="E6" s="9"/>
      <c r="F6" s="9"/>
      <c r="G6" s="53">
        <f>G7+G49+G59+G69+G91+G113+G138+G144+G150+G159</f>
        <v>10803785.66</v>
      </c>
      <c r="H6" s="53">
        <f>H7+H49+H59+H69+H91+H113+H138+H144+H150+H159</f>
        <v>3976406.79</v>
      </c>
      <c r="I6" s="95">
        <f>H6/G6</f>
        <v>0.36805680111946981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G8+G12+G31+G35+G40</f>
        <v>4027159</v>
      </c>
      <c r="H7" s="81">
        <f>H8+H12+H35+H40</f>
        <v>1678899.3099999998</v>
      </c>
      <c r="I7" s="95">
        <f t="shared" ref="I7:I77" si="0">H7/G7</f>
        <v>0.4168942199699589</v>
      </c>
    </row>
    <row r="8" spans="1:9" ht="48.75" customHeight="1">
      <c r="A8" s="10" t="s">
        <v>15</v>
      </c>
      <c r="B8" s="54" t="s">
        <v>12</v>
      </c>
      <c r="C8" s="55" t="s">
        <v>24</v>
      </c>
      <c r="D8" s="56" t="s">
        <v>90</v>
      </c>
      <c r="E8" s="56" t="s">
        <v>91</v>
      </c>
      <c r="F8" s="11"/>
      <c r="G8" s="28">
        <f>G9</f>
        <v>71400</v>
      </c>
      <c r="H8" s="82">
        <f>H9</f>
        <v>35700</v>
      </c>
      <c r="I8" s="95">
        <f t="shared" si="0"/>
        <v>0.5</v>
      </c>
    </row>
    <row r="9" spans="1:9" ht="60" customHeight="1" thickBot="1">
      <c r="A9" s="57" t="s">
        <v>92</v>
      </c>
      <c r="B9" s="54" t="s">
        <v>12</v>
      </c>
      <c r="C9" s="55" t="s">
        <v>24</v>
      </c>
      <c r="D9" s="56" t="s">
        <v>93</v>
      </c>
      <c r="E9" s="56"/>
      <c r="F9" s="11"/>
      <c r="G9" s="15">
        <f t="shared" ref="G9:H10" si="1">G10</f>
        <v>71400</v>
      </c>
      <c r="H9" s="83">
        <f t="shared" si="1"/>
        <v>35700</v>
      </c>
      <c r="I9" s="95">
        <f t="shared" si="0"/>
        <v>0.5</v>
      </c>
    </row>
    <row r="10" spans="1:9" ht="30.75" customHeight="1">
      <c r="A10" s="58" t="s">
        <v>94</v>
      </c>
      <c r="B10" s="54" t="s">
        <v>12</v>
      </c>
      <c r="C10" s="55" t="s">
        <v>24</v>
      </c>
      <c r="D10" s="56" t="s">
        <v>95</v>
      </c>
      <c r="E10" s="54" t="s">
        <v>96</v>
      </c>
      <c r="F10" s="11"/>
      <c r="G10" s="14">
        <f t="shared" si="1"/>
        <v>71400</v>
      </c>
      <c r="H10" s="84">
        <f t="shared" si="1"/>
        <v>35700</v>
      </c>
      <c r="I10" s="95">
        <f t="shared" si="0"/>
        <v>0.5</v>
      </c>
    </row>
    <row r="11" spans="1:9" ht="39" customHeight="1">
      <c r="A11" s="58" t="s">
        <v>32</v>
      </c>
      <c r="B11" s="54" t="s">
        <v>12</v>
      </c>
      <c r="C11" s="55" t="s">
        <v>24</v>
      </c>
      <c r="D11" s="56" t="s">
        <v>95</v>
      </c>
      <c r="E11" s="56">
        <v>100</v>
      </c>
      <c r="F11" s="11"/>
      <c r="G11" s="14">
        <v>71400</v>
      </c>
      <c r="H11" s="84">
        <v>35700</v>
      </c>
      <c r="I11" s="95">
        <f t="shared" si="0"/>
        <v>0.5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3591140</v>
      </c>
      <c r="H12" s="85">
        <f>H13</f>
        <v>1616809.3099999998</v>
      </c>
      <c r="I12" s="95">
        <f t="shared" si="0"/>
        <v>0.45022174295627565</v>
      </c>
    </row>
    <row r="13" spans="1:9" ht="48" customHeight="1">
      <c r="A13" s="10" t="s">
        <v>15</v>
      </c>
      <c r="B13" s="54" t="s">
        <v>12</v>
      </c>
      <c r="C13" s="55" t="s">
        <v>30</v>
      </c>
      <c r="D13" s="56" t="s">
        <v>90</v>
      </c>
      <c r="E13" s="56"/>
      <c r="F13" s="11"/>
      <c r="G13" s="19">
        <f>G14</f>
        <v>3591140</v>
      </c>
      <c r="H13" s="86">
        <f>H14</f>
        <v>1616809.3099999998</v>
      </c>
      <c r="I13" s="95">
        <f t="shared" si="0"/>
        <v>0.45022174295627565</v>
      </c>
    </row>
    <row r="14" spans="1:9" ht="57" customHeight="1">
      <c r="A14" s="59" t="s">
        <v>97</v>
      </c>
      <c r="B14" s="54" t="s">
        <v>12</v>
      </c>
      <c r="C14" s="55" t="s">
        <v>30</v>
      </c>
      <c r="D14" s="56" t="s">
        <v>93</v>
      </c>
      <c r="E14" s="56"/>
      <c r="F14" s="11"/>
      <c r="G14" s="19">
        <f>G15+G26</f>
        <v>3591140</v>
      </c>
      <c r="H14" s="86">
        <f>H15+H26</f>
        <v>1616809.3099999998</v>
      </c>
      <c r="I14" s="95">
        <f t="shared" si="0"/>
        <v>0.45022174295627565</v>
      </c>
    </row>
    <row r="15" spans="1:9" ht="30.75" customHeight="1">
      <c r="A15" s="16" t="s">
        <v>31</v>
      </c>
      <c r="B15" s="54" t="s">
        <v>12</v>
      </c>
      <c r="C15" s="55" t="s">
        <v>30</v>
      </c>
      <c r="D15" s="56" t="s">
        <v>98</v>
      </c>
      <c r="E15" s="56"/>
      <c r="F15" s="11"/>
      <c r="G15" s="14">
        <f>G16</f>
        <v>3081169</v>
      </c>
      <c r="H15" s="84">
        <f>H16</f>
        <v>1318107.0899999999</v>
      </c>
      <c r="I15" s="95">
        <f t="shared" si="0"/>
        <v>0.42779447995225184</v>
      </c>
    </row>
    <row r="16" spans="1:9" ht="30.75" customHeight="1">
      <c r="A16" s="16" t="s">
        <v>31</v>
      </c>
      <c r="B16" s="54" t="s">
        <v>12</v>
      </c>
      <c r="C16" s="55" t="s">
        <v>30</v>
      </c>
      <c r="D16" s="56" t="s">
        <v>98</v>
      </c>
      <c r="E16" s="54" t="s">
        <v>96</v>
      </c>
      <c r="F16" s="11"/>
      <c r="G16" s="14">
        <f>G17+G21+G24</f>
        <v>3081169</v>
      </c>
      <c r="H16" s="84">
        <f>H17+H21+H24</f>
        <v>1318107.0899999999</v>
      </c>
      <c r="I16" s="95">
        <f t="shared" si="0"/>
        <v>0.42779447995225184</v>
      </c>
    </row>
    <row r="17" spans="1:9" ht="55.5" customHeight="1">
      <c r="A17" s="16" t="s">
        <v>32</v>
      </c>
      <c r="B17" s="54" t="s">
        <v>12</v>
      </c>
      <c r="C17" s="55" t="s">
        <v>30</v>
      </c>
      <c r="D17" s="56" t="s">
        <v>98</v>
      </c>
      <c r="E17" s="56">
        <v>100</v>
      </c>
      <c r="F17" s="11"/>
      <c r="G17" s="14">
        <f>G18</f>
        <v>1694469</v>
      </c>
      <c r="H17" s="84">
        <f>H18</f>
        <v>897643.95</v>
      </c>
      <c r="I17" s="95">
        <f t="shared" si="0"/>
        <v>0.5297494082216907</v>
      </c>
    </row>
    <row r="18" spans="1:9" ht="30.75" customHeight="1">
      <c r="A18" s="16" t="s">
        <v>25</v>
      </c>
      <c r="B18" s="54" t="s">
        <v>12</v>
      </c>
      <c r="C18" s="55" t="s">
        <v>30</v>
      </c>
      <c r="D18" s="56" t="s">
        <v>98</v>
      </c>
      <c r="E18" s="56">
        <v>120</v>
      </c>
      <c r="F18" s="11"/>
      <c r="G18" s="14">
        <f>G19+G20</f>
        <v>1694469</v>
      </c>
      <c r="H18" s="84">
        <f>H19+H20</f>
        <v>897643.95</v>
      </c>
      <c r="I18" s="95">
        <f t="shared" si="0"/>
        <v>0.5297494082216907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56" t="s">
        <v>98</v>
      </c>
      <c r="E19" s="11" t="s">
        <v>20</v>
      </c>
      <c r="F19" s="11" t="s">
        <v>21</v>
      </c>
      <c r="G19" s="14">
        <v>1301431</v>
      </c>
      <c r="H19" s="84">
        <v>693738.77</v>
      </c>
      <c r="I19" s="95">
        <f t="shared" si="0"/>
        <v>0.53305843337065129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56" t="s">
        <v>98</v>
      </c>
      <c r="E20" s="11" t="s">
        <v>99</v>
      </c>
      <c r="F20" s="11" t="s">
        <v>23</v>
      </c>
      <c r="G20" s="14">
        <v>393038</v>
      </c>
      <c r="H20" s="84">
        <v>203905.18</v>
      </c>
      <c r="I20" s="95">
        <f t="shared" si="0"/>
        <v>0.51879253405523129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56" t="s">
        <v>98</v>
      </c>
      <c r="E21" s="11" t="s">
        <v>36</v>
      </c>
      <c r="F21" s="11"/>
      <c r="G21" s="14">
        <f>G22+G23</f>
        <v>1379700</v>
      </c>
      <c r="H21" s="84">
        <f>H22+H23</f>
        <v>420213.14</v>
      </c>
      <c r="I21" s="95">
        <f t="shared" si="0"/>
        <v>0.3045684859027325</v>
      </c>
    </row>
    <row r="22" spans="1:9" ht="30.75" customHeight="1">
      <c r="A22" s="16" t="s">
        <v>245</v>
      </c>
      <c r="B22" s="11" t="s">
        <v>12</v>
      </c>
      <c r="C22" s="11" t="s">
        <v>30</v>
      </c>
      <c r="D22" s="56" t="s">
        <v>98</v>
      </c>
      <c r="E22" s="11" t="s">
        <v>247</v>
      </c>
      <c r="F22" s="11"/>
      <c r="G22" s="14">
        <v>0</v>
      </c>
      <c r="H22" s="14">
        <v>0</v>
      </c>
      <c r="I22" s="95" t="e">
        <f t="shared" si="0"/>
        <v>#DIV/0!</v>
      </c>
    </row>
    <row r="23" spans="1:9" ht="30.75" customHeight="1">
      <c r="A23" s="16" t="s">
        <v>246</v>
      </c>
      <c r="B23" s="11" t="s">
        <v>12</v>
      </c>
      <c r="C23" s="11" t="s">
        <v>30</v>
      </c>
      <c r="D23" s="56" t="s">
        <v>98</v>
      </c>
      <c r="E23" s="11" t="s">
        <v>248</v>
      </c>
      <c r="F23" s="11"/>
      <c r="G23" s="14">
        <v>1379700</v>
      </c>
      <c r="H23" s="84">
        <v>420213.14</v>
      </c>
      <c r="I23" s="95">
        <f t="shared" si="0"/>
        <v>0.3045684859027325</v>
      </c>
    </row>
    <row r="24" spans="1:9" ht="24" customHeight="1">
      <c r="A24" s="10" t="s">
        <v>39</v>
      </c>
      <c r="B24" s="11" t="s">
        <v>12</v>
      </c>
      <c r="C24" s="11" t="s">
        <v>30</v>
      </c>
      <c r="D24" s="56" t="s">
        <v>98</v>
      </c>
      <c r="E24" s="11" t="s">
        <v>28</v>
      </c>
      <c r="F24" s="11"/>
      <c r="G24" s="14">
        <f t="shared" ref="G24:H24" si="2">G25</f>
        <v>7000</v>
      </c>
      <c r="H24" s="84">
        <f t="shared" si="2"/>
        <v>250</v>
      </c>
      <c r="I24" s="95">
        <f t="shared" si="0"/>
        <v>3.5714285714285712E-2</v>
      </c>
    </row>
    <row r="25" spans="1:9" ht="19.5" customHeight="1">
      <c r="A25" s="10" t="s">
        <v>40</v>
      </c>
      <c r="B25" s="11" t="s">
        <v>12</v>
      </c>
      <c r="C25" s="11" t="s">
        <v>30</v>
      </c>
      <c r="D25" s="56" t="s">
        <v>98</v>
      </c>
      <c r="E25" s="11" t="s">
        <v>235</v>
      </c>
      <c r="F25" s="11"/>
      <c r="G25" s="14">
        <v>7000</v>
      </c>
      <c r="H25" s="84">
        <v>250</v>
      </c>
      <c r="I25" s="95">
        <f t="shared" si="0"/>
        <v>3.5714285714285712E-2</v>
      </c>
    </row>
    <row r="26" spans="1:9" ht="30.75" customHeight="1">
      <c r="A26" s="58" t="s">
        <v>100</v>
      </c>
      <c r="B26" s="54" t="s">
        <v>12</v>
      </c>
      <c r="C26" s="55" t="s">
        <v>30</v>
      </c>
      <c r="D26" s="56" t="s">
        <v>101</v>
      </c>
      <c r="E26" s="54" t="s">
        <v>96</v>
      </c>
      <c r="F26" s="60"/>
      <c r="G26" s="61">
        <f>G27</f>
        <v>509971</v>
      </c>
      <c r="H26" s="87">
        <f>H27</f>
        <v>298702.21999999997</v>
      </c>
      <c r="I26" s="95">
        <f t="shared" si="0"/>
        <v>0.58572393332169859</v>
      </c>
    </row>
    <row r="27" spans="1:9" ht="65.25" customHeight="1">
      <c r="A27" s="58" t="s">
        <v>32</v>
      </c>
      <c r="B27" s="54" t="s">
        <v>12</v>
      </c>
      <c r="C27" s="55" t="s">
        <v>30</v>
      </c>
      <c r="D27" s="56" t="s">
        <v>101</v>
      </c>
      <c r="E27" s="56">
        <v>100</v>
      </c>
      <c r="F27" s="14"/>
      <c r="G27" s="14">
        <f>G28</f>
        <v>509971</v>
      </c>
      <c r="H27" s="84">
        <f>H28</f>
        <v>298702.21999999997</v>
      </c>
      <c r="I27" s="95">
        <f t="shared" si="0"/>
        <v>0.58572393332169859</v>
      </c>
    </row>
    <row r="28" spans="1:9" ht="30.75" customHeight="1">
      <c r="A28" s="58" t="s">
        <v>25</v>
      </c>
      <c r="B28" s="54" t="s">
        <v>12</v>
      </c>
      <c r="C28" s="55" t="s">
        <v>30</v>
      </c>
      <c r="D28" s="56" t="s">
        <v>101</v>
      </c>
      <c r="E28" s="56">
        <v>120</v>
      </c>
      <c r="F28" s="14"/>
      <c r="G28" s="14">
        <f>G29+G30</f>
        <v>509971</v>
      </c>
      <c r="H28" s="84">
        <f>H29+H30</f>
        <v>298702.21999999997</v>
      </c>
      <c r="I28" s="95">
        <f t="shared" si="0"/>
        <v>0.58572393332169859</v>
      </c>
    </row>
    <row r="29" spans="1:9" ht="23.25" customHeight="1">
      <c r="A29" s="10" t="s">
        <v>33</v>
      </c>
      <c r="B29" s="11" t="s">
        <v>12</v>
      </c>
      <c r="C29" s="11" t="s">
        <v>30</v>
      </c>
      <c r="D29" s="56" t="s">
        <v>101</v>
      </c>
      <c r="E29" s="11" t="s">
        <v>20</v>
      </c>
      <c r="F29" s="11" t="s">
        <v>21</v>
      </c>
      <c r="G29" s="14">
        <v>391681</v>
      </c>
      <c r="H29" s="84">
        <v>230345.8</v>
      </c>
      <c r="I29" s="95">
        <f t="shared" si="0"/>
        <v>0.58809541438058011</v>
      </c>
    </row>
    <row r="30" spans="1:9" ht="21.75" customHeight="1">
      <c r="A30" s="10" t="s">
        <v>34</v>
      </c>
      <c r="B30" s="11" t="s">
        <v>12</v>
      </c>
      <c r="C30" s="11" t="s">
        <v>30</v>
      </c>
      <c r="D30" s="56" t="s">
        <v>101</v>
      </c>
      <c r="E30" s="11" t="s">
        <v>99</v>
      </c>
      <c r="F30" s="11" t="s">
        <v>23</v>
      </c>
      <c r="G30" s="14">
        <v>118290</v>
      </c>
      <c r="H30" s="84">
        <v>68356.42</v>
      </c>
      <c r="I30" s="95">
        <f t="shared" si="0"/>
        <v>0.57787150224025696</v>
      </c>
    </row>
    <row r="31" spans="1:9" ht="21.75" customHeight="1">
      <c r="A31" s="13" t="s">
        <v>258</v>
      </c>
      <c r="B31" s="17" t="s">
        <v>12</v>
      </c>
      <c r="C31" s="17" t="s">
        <v>259</v>
      </c>
      <c r="D31" s="11" t="s">
        <v>263</v>
      </c>
      <c r="E31" s="11"/>
      <c r="F31" s="153" t="s">
        <v>260</v>
      </c>
      <c r="G31" s="154">
        <f>G32</f>
        <v>100619</v>
      </c>
      <c r="H31" s="84"/>
      <c r="I31" s="95"/>
    </row>
    <row r="32" spans="1:9" ht="21.75" customHeight="1">
      <c r="A32" s="10" t="s">
        <v>261</v>
      </c>
      <c r="B32" s="11" t="s">
        <v>12</v>
      </c>
      <c r="C32" s="11" t="s">
        <v>262</v>
      </c>
      <c r="D32" s="11" t="s">
        <v>263</v>
      </c>
      <c r="E32" s="11"/>
      <c r="F32" s="154"/>
      <c r="G32" s="154">
        <f>G33</f>
        <v>100619</v>
      </c>
      <c r="H32" s="84"/>
      <c r="I32" s="95"/>
    </row>
    <row r="33" spans="1:9" ht="21.75" customHeight="1">
      <c r="A33" s="10" t="s">
        <v>25</v>
      </c>
      <c r="B33" s="11" t="s">
        <v>12</v>
      </c>
      <c r="C33" s="11" t="s">
        <v>262</v>
      </c>
      <c r="D33" s="11" t="s">
        <v>263</v>
      </c>
      <c r="E33" s="11" t="s">
        <v>28</v>
      </c>
      <c r="F33" s="154"/>
      <c r="G33" s="154">
        <f>G34</f>
        <v>100619</v>
      </c>
      <c r="H33" s="84"/>
      <c r="I33" s="95"/>
    </row>
    <row r="34" spans="1:9" ht="21.75" customHeight="1">
      <c r="A34" s="10" t="s">
        <v>25</v>
      </c>
      <c r="B34" s="11" t="s">
        <v>12</v>
      </c>
      <c r="C34" s="11" t="s">
        <v>262</v>
      </c>
      <c r="D34" s="11" t="s">
        <v>263</v>
      </c>
      <c r="E34" s="11" t="s">
        <v>264</v>
      </c>
      <c r="F34" s="154"/>
      <c r="G34" s="154">
        <v>100619</v>
      </c>
      <c r="H34" s="84"/>
      <c r="I34" s="95"/>
    </row>
    <row r="35" spans="1:9" ht="30.75" customHeight="1">
      <c r="A35" s="13" t="s">
        <v>26</v>
      </c>
      <c r="B35" s="17" t="s">
        <v>12</v>
      </c>
      <c r="C35" s="17" t="s">
        <v>27</v>
      </c>
      <c r="D35" s="17"/>
      <c r="E35" s="17"/>
      <c r="F35" s="17"/>
      <c r="G35" s="62">
        <f t="shared" ref="G35:H38" si="3">G36</f>
        <v>9000</v>
      </c>
      <c r="H35" s="88">
        <f t="shared" si="3"/>
        <v>0</v>
      </c>
      <c r="I35" s="95">
        <f t="shared" si="0"/>
        <v>0</v>
      </c>
    </row>
    <row r="36" spans="1:9" ht="45" customHeight="1">
      <c r="A36" s="10" t="s">
        <v>15</v>
      </c>
      <c r="B36" s="54" t="s">
        <v>12</v>
      </c>
      <c r="C36" s="55" t="s">
        <v>27</v>
      </c>
      <c r="D36" s="56" t="s">
        <v>90</v>
      </c>
      <c r="E36" s="56"/>
      <c r="F36" s="11"/>
      <c r="G36" s="19">
        <f t="shared" si="3"/>
        <v>9000</v>
      </c>
      <c r="H36" s="86">
        <f t="shared" si="3"/>
        <v>0</v>
      </c>
      <c r="I36" s="95">
        <f t="shared" si="0"/>
        <v>0</v>
      </c>
    </row>
    <row r="37" spans="1:9" ht="50.25" customHeight="1">
      <c r="A37" s="63" t="s">
        <v>102</v>
      </c>
      <c r="B37" s="54" t="s">
        <v>12</v>
      </c>
      <c r="C37" s="55" t="s">
        <v>27</v>
      </c>
      <c r="D37" s="56" t="s">
        <v>93</v>
      </c>
      <c r="E37" s="56"/>
      <c r="F37" s="11"/>
      <c r="G37" s="19">
        <f t="shared" si="3"/>
        <v>9000</v>
      </c>
      <c r="H37" s="86">
        <f t="shared" si="3"/>
        <v>0</v>
      </c>
      <c r="I37" s="95">
        <f t="shared" si="0"/>
        <v>0</v>
      </c>
    </row>
    <row r="38" spans="1:9" ht="20.25" customHeight="1">
      <c r="A38" s="58" t="s">
        <v>103</v>
      </c>
      <c r="B38" s="54" t="s">
        <v>12</v>
      </c>
      <c r="C38" s="55" t="s">
        <v>27</v>
      </c>
      <c r="D38" s="56" t="s">
        <v>104</v>
      </c>
      <c r="E38" s="54" t="s">
        <v>96</v>
      </c>
      <c r="F38" s="11"/>
      <c r="G38" s="14">
        <f t="shared" si="3"/>
        <v>9000</v>
      </c>
      <c r="H38" s="84">
        <f t="shared" si="3"/>
        <v>0</v>
      </c>
      <c r="I38" s="95">
        <f t="shared" si="0"/>
        <v>0</v>
      </c>
    </row>
    <row r="39" spans="1:9" ht="22.5" customHeight="1">
      <c r="A39" s="58" t="s">
        <v>39</v>
      </c>
      <c r="B39" s="54" t="s">
        <v>12</v>
      </c>
      <c r="C39" s="55" t="s">
        <v>27</v>
      </c>
      <c r="D39" s="56" t="s">
        <v>104</v>
      </c>
      <c r="E39" s="56">
        <v>800</v>
      </c>
      <c r="F39" s="11"/>
      <c r="G39" s="14">
        <v>9000</v>
      </c>
      <c r="H39" s="84">
        <v>0</v>
      </c>
      <c r="I39" s="95">
        <f t="shared" si="0"/>
        <v>0</v>
      </c>
    </row>
    <row r="40" spans="1:9" ht="23.25" customHeight="1">
      <c r="A40" s="13" t="s">
        <v>41</v>
      </c>
      <c r="B40" s="17" t="s">
        <v>12</v>
      </c>
      <c r="C40" s="17" t="s">
        <v>42</v>
      </c>
      <c r="D40" s="17"/>
      <c r="E40" s="17"/>
      <c r="F40" s="17"/>
      <c r="G40" s="28">
        <f t="shared" ref="G40:H42" si="4">G41</f>
        <v>255000</v>
      </c>
      <c r="H40" s="28">
        <f t="shared" si="4"/>
        <v>26390</v>
      </c>
      <c r="I40" s="95">
        <f t="shared" si="0"/>
        <v>0.10349019607843138</v>
      </c>
    </row>
    <row r="41" spans="1:9" ht="49.5" customHeight="1">
      <c r="A41" s="10" t="s">
        <v>15</v>
      </c>
      <c r="B41" s="54" t="s">
        <v>12</v>
      </c>
      <c r="C41" s="55" t="s">
        <v>42</v>
      </c>
      <c r="D41" s="56" t="s">
        <v>90</v>
      </c>
      <c r="E41" s="56"/>
      <c r="F41" s="11"/>
      <c r="G41" s="14">
        <f t="shared" si="4"/>
        <v>255000</v>
      </c>
      <c r="H41" s="84">
        <f t="shared" si="4"/>
        <v>26390</v>
      </c>
      <c r="I41" s="95">
        <f t="shared" si="0"/>
        <v>0.10349019607843138</v>
      </c>
    </row>
    <row r="42" spans="1:9" ht="45.75" customHeight="1">
      <c r="A42" s="59" t="s">
        <v>105</v>
      </c>
      <c r="B42" s="54" t="s">
        <v>12</v>
      </c>
      <c r="C42" s="55" t="s">
        <v>42</v>
      </c>
      <c r="D42" s="56" t="s">
        <v>93</v>
      </c>
      <c r="E42" s="56"/>
      <c r="F42" s="21"/>
      <c r="G42" s="19">
        <f t="shared" si="4"/>
        <v>255000</v>
      </c>
      <c r="H42" s="86">
        <f t="shared" si="4"/>
        <v>26390</v>
      </c>
      <c r="I42" s="95">
        <f t="shared" si="0"/>
        <v>0.10349019607843138</v>
      </c>
    </row>
    <row r="43" spans="1:9" ht="30.75" customHeight="1">
      <c r="A43" s="16" t="s">
        <v>43</v>
      </c>
      <c r="B43" s="54" t="s">
        <v>12</v>
      </c>
      <c r="C43" s="55" t="s">
        <v>42</v>
      </c>
      <c r="D43" s="56" t="s">
        <v>106</v>
      </c>
      <c r="E43" s="54" t="s">
        <v>96</v>
      </c>
      <c r="F43" s="21"/>
      <c r="G43" s="19">
        <f>G44+G46+G47+G48</f>
        <v>255000</v>
      </c>
      <c r="H43" s="19">
        <f>H44+H46+H47+H48</f>
        <v>26390</v>
      </c>
      <c r="I43" s="95">
        <f t="shared" si="0"/>
        <v>0.10349019607843138</v>
      </c>
    </row>
    <row r="44" spans="1:9" ht="30.75" customHeight="1">
      <c r="A44" s="16" t="s">
        <v>35</v>
      </c>
      <c r="B44" s="54" t="s">
        <v>12</v>
      </c>
      <c r="C44" s="55" t="s">
        <v>42</v>
      </c>
      <c r="D44" s="56" t="s">
        <v>106</v>
      </c>
      <c r="E44" s="56">
        <v>200</v>
      </c>
      <c r="F44" s="21"/>
      <c r="G44" s="14">
        <f>G45</f>
        <v>250000</v>
      </c>
      <c r="H44" s="14">
        <f>H45</f>
        <v>25090</v>
      </c>
      <c r="I44" s="95">
        <f t="shared" si="0"/>
        <v>0.10036</v>
      </c>
    </row>
    <row r="45" spans="1:9" ht="30.75" customHeight="1">
      <c r="A45" s="16" t="s">
        <v>37</v>
      </c>
      <c r="B45" s="54" t="s">
        <v>12</v>
      </c>
      <c r="C45" s="55" t="s">
        <v>42</v>
      </c>
      <c r="D45" s="56" t="s">
        <v>106</v>
      </c>
      <c r="E45" s="56">
        <v>240</v>
      </c>
      <c r="F45" s="21"/>
      <c r="G45" s="14">
        <v>250000</v>
      </c>
      <c r="H45" s="84">
        <v>25090</v>
      </c>
      <c r="I45" s="95">
        <f t="shared" si="0"/>
        <v>0.10036</v>
      </c>
    </row>
    <row r="46" spans="1:9" ht="30.75" customHeight="1">
      <c r="A46" s="16" t="s">
        <v>37</v>
      </c>
      <c r="B46" s="21" t="s">
        <v>44</v>
      </c>
      <c r="C46" s="21" t="s">
        <v>42</v>
      </c>
      <c r="D46" s="56" t="s">
        <v>106</v>
      </c>
      <c r="E46" s="21" t="s">
        <v>236</v>
      </c>
      <c r="F46" s="21"/>
      <c r="G46" s="14">
        <v>5000</v>
      </c>
      <c r="H46" s="84">
        <v>1300</v>
      </c>
      <c r="I46" s="95">
        <f t="shared" si="0"/>
        <v>0.26</v>
      </c>
    </row>
    <row r="47" spans="1:9" ht="0.75" customHeight="1">
      <c r="A47" s="16" t="s">
        <v>250</v>
      </c>
      <c r="B47" s="21" t="s">
        <v>44</v>
      </c>
      <c r="C47" s="21" t="s">
        <v>42</v>
      </c>
      <c r="D47" s="56" t="s">
        <v>106</v>
      </c>
      <c r="E47" s="21" t="s">
        <v>235</v>
      </c>
      <c r="F47" s="21"/>
      <c r="G47" s="14">
        <v>0</v>
      </c>
      <c r="H47" s="84">
        <v>0</v>
      </c>
      <c r="I47" s="95" t="e">
        <f t="shared" si="0"/>
        <v>#DIV/0!</v>
      </c>
    </row>
    <row r="48" spans="1:9" ht="21" hidden="1" customHeight="1">
      <c r="A48" s="16" t="s">
        <v>246</v>
      </c>
      <c r="B48" s="21" t="s">
        <v>44</v>
      </c>
      <c r="C48" s="21" t="s">
        <v>42</v>
      </c>
      <c r="D48" s="56" t="s">
        <v>249</v>
      </c>
      <c r="E48" s="21" t="s">
        <v>248</v>
      </c>
      <c r="F48" s="21"/>
      <c r="G48" s="14">
        <v>0</v>
      </c>
      <c r="H48" s="84"/>
      <c r="I48" s="95" t="e">
        <f t="shared" si="0"/>
        <v>#DIV/0!</v>
      </c>
    </row>
    <row r="49" spans="1:9" ht="24.75" customHeight="1">
      <c r="A49" s="13" t="s">
        <v>45</v>
      </c>
      <c r="B49" s="17" t="s">
        <v>12</v>
      </c>
      <c r="C49" s="17" t="s">
        <v>46</v>
      </c>
      <c r="D49" s="17"/>
      <c r="E49" s="17"/>
      <c r="F49" s="17"/>
      <c r="G49" s="20">
        <f t="shared" ref="G49:H51" si="5">G50</f>
        <v>87848</v>
      </c>
      <c r="H49" s="89">
        <f t="shared" si="5"/>
        <v>45367.94</v>
      </c>
      <c r="I49" s="95">
        <f t="shared" si="0"/>
        <v>0.51643679992714686</v>
      </c>
    </row>
    <row r="50" spans="1:9" ht="30.75" customHeight="1">
      <c r="A50" s="10" t="s">
        <v>47</v>
      </c>
      <c r="B50" s="11" t="s">
        <v>12</v>
      </c>
      <c r="C50" s="11" t="s">
        <v>48</v>
      </c>
      <c r="D50" s="56"/>
      <c r="E50" s="11"/>
      <c r="F50" s="11"/>
      <c r="G50" s="14">
        <f t="shared" si="5"/>
        <v>87848</v>
      </c>
      <c r="H50" s="84">
        <f t="shared" si="5"/>
        <v>45367.94</v>
      </c>
      <c r="I50" s="95">
        <f t="shared" si="0"/>
        <v>0.51643679992714686</v>
      </c>
    </row>
    <row r="51" spans="1:9" ht="30.75" customHeight="1">
      <c r="A51" s="63" t="s">
        <v>107</v>
      </c>
      <c r="B51" s="54" t="s">
        <v>108</v>
      </c>
      <c r="C51" s="55" t="s">
        <v>48</v>
      </c>
      <c r="D51" s="56" t="s">
        <v>109</v>
      </c>
      <c r="E51" s="11"/>
      <c r="F51" s="11"/>
      <c r="G51" s="14">
        <f t="shared" si="5"/>
        <v>87848</v>
      </c>
      <c r="H51" s="84">
        <f t="shared" si="5"/>
        <v>45367.94</v>
      </c>
      <c r="I51" s="95">
        <f t="shared" si="0"/>
        <v>0.51643679992714686</v>
      </c>
    </row>
    <row r="52" spans="1:9" ht="30.75" customHeight="1">
      <c r="A52" s="16" t="s">
        <v>49</v>
      </c>
      <c r="B52" s="11" t="s">
        <v>12</v>
      </c>
      <c r="C52" s="11" t="s">
        <v>48</v>
      </c>
      <c r="D52" s="11" t="s">
        <v>110</v>
      </c>
      <c r="E52" s="11" t="s">
        <v>96</v>
      </c>
      <c r="F52" s="11"/>
      <c r="G52" s="14">
        <f>G53+G57</f>
        <v>87848</v>
      </c>
      <c r="H52" s="84">
        <f>H53+H57</f>
        <v>45367.94</v>
      </c>
      <c r="I52" s="95">
        <f t="shared" si="0"/>
        <v>0.51643679992714686</v>
      </c>
    </row>
    <row r="53" spans="1:9" ht="30.75" customHeight="1">
      <c r="A53" s="10" t="s">
        <v>16</v>
      </c>
      <c r="B53" s="11" t="s">
        <v>12</v>
      </c>
      <c r="C53" s="11" t="s">
        <v>48</v>
      </c>
      <c r="D53" s="11" t="s">
        <v>110</v>
      </c>
      <c r="E53" s="11" t="s">
        <v>17</v>
      </c>
      <c r="F53" s="11"/>
      <c r="G53" s="14">
        <f>G54</f>
        <v>71122</v>
      </c>
      <c r="H53" s="84">
        <f>H54</f>
        <v>37548.25</v>
      </c>
      <c r="I53" s="95">
        <f t="shared" si="0"/>
        <v>0.527941424594359</v>
      </c>
    </row>
    <row r="54" spans="1:9" ht="30.75" customHeight="1">
      <c r="A54" s="16" t="s">
        <v>25</v>
      </c>
      <c r="B54" s="11" t="s">
        <v>12</v>
      </c>
      <c r="C54" s="11" t="s">
        <v>48</v>
      </c>
      <c r="D54" s="11" t="s">
        <v>110</v>
      </c>
      <c r="E54" s="11" t="s">
        <v>18</v>
      </c>
      <c r="F54" s="11"/>
      <c r="G54" s="14">
        <f>G55+G56</f>
        <v>71122</v>
      </c>
      <c r="H54" s="84">
        <f>H55+H56</f>
        <v>37548.25</v>
      </c>
      <c r="I54" s="95">
        <f t="shared" si="0"/>
        <v>0.527941424594359</v>
      </c>
    </row>
    <row r="55" spans="1:9" ht="23.25" customHeight="1">
      <c r="A55" s="10" t="s">
        <v>19</v>
      </c>
      <c r="B55" s="11" t="s">
        <v>12</v>
      </c>
      <c r="C55" s="11" t="s">
        <v>48</v>
      </c>
      <c r="D55" s="11" t="s">
        <v>110</v>
      </c>
      <c r="E55" s="11" t="s">
        <v>20</v>
      </c>
      <c r="F55" s="11" t="s">
        <v>21</v>
      </c>
      <c r="G55" s="14">
        <v>54625</v>
      </c>
      <c r="H55" s="84">
        <v>28838.87</v>
      </c>
      <c r="I55" s="95">
        <f t="shared" si="0"/>
        <v>0.52794270022883294</v>
      </c>
    </row>
    <row r="56" spans="1:9" ht="27" customHeight="1">
      <c r="A56" s="10" t="s">
        <v>22</v>
      </c>
      <c r="B56" s="11" t="s">
        <v>12</v>
      </c>
      <c r="C56" s="11" t="s">
        <v>48</v>
      </c>
      <c r="D56" s="11" t="s">
        <v>110</v>
      </c>
      <c r="E56" s="11" t="s">
        <v>99</v>
      </c>
      <c r="F56" s="11" t="s">
        <v>23</v>
      </c>
      <c r="G56" s="14">
        <v>16497</v>
      </c>
      <c r="H56" s="84">
        <v>8709.3799999999992</v>
      </c>
      <c r="I56" s="95">
        <f t="shared" si="0"/>
        <v>0.52793720070315808</v>
      </c>
    </row>
    <row r="57" spans="1:9" ht="30.75" customHeight="1">
      <c r="A57" s="16" t="s">
        <v>35</v>
      </c>
      <c r="B57" s="11" t="s">
        <v>12</v>
      </c>
      <c r="C57" s="11" t="s">
        <v>48</v>
      </c>
      <c r="D57" s="11" t="s">
        <v>110</v>
      </c>
      <c r="E57" s="11" t="s">
        <v>36</v>
      </c>
      <c r="F57" s="11"/>
      <c r="G57" s="14">
        <f>G58</f>
        <v>16726</v>
      </c>
      <c r="H57" s="84">
        <f>H58</f>
        <v>7819.69</v>
      </c>
      <c r="I57" s="95">
        <f t="shared" si="0"/>
        <v>0.46751703933994976</v>
      </c>
    </row>
    <row r="58" spans="1:9" ht="30.75" customHeight="1">
      <c r="A58" s="16" t="s">
        <v>37</v>
      </c>
      <c r="B58" s="11" t="s">
        <v>12</v>
      </c>
      <c r="C58" s="11" t="s">
        <v>48</v>
      </c>
      <c r="D58" s="11" t="s">
        <v>110</v>
      </c>
      <c r="E58" s="11" t="s">
        <v>38</v>
      </c>
      <c r="F58" s="11"/>
      <c r="G58" s="14">
        <v>16726</v>
      </c>
      <c r="H58" s="84">
        <v>7819.69</v>
      </c>
      <c r="I58" s="95">
        <f t="shared" si="0"/>
        <v>0.46751703933994976</v>
      </c>
    </row>
    <row r="59" spans="1:9" ht="30.75" customHeight="1">
      <c r="A59" s="13" t="s">
        <v>50</v>
      </c>
      <c r="B59" s="17" t="s">
        <v>12</v>
      </c>
      <c r="C59" s="17" t="s">
        <v>51</v>
      </c>
      <c r="D59" s="17"/>
      <c r="E59" s="17"/>
      <c r="F59" s="17"/>
      <c r="G59" s="22">
        <f>G60</f>
        <v>469376.07999999996</v>
      </c>
      <c r="H59" s="90">
        <f>H60</f>
        <v>262864.52</v>
      </c>
      <c r="I59" s="95">
        <f t="shared" si="0"/>
        <v>0.56002964616347739</v>
      </c>
    </row>
    <row r="60" spans="1:9" ht="41.25" customHeight="1">
      <c r="A60" s="23" t="s">
        <v>52</v>
      </c>
      <c r="B60" s="11" t="s">
        <v>12</v>
      </c>
      <c r="C60" s="11" t="s">
        <v>53</v>
      </c>
      <c r="D60" s="11"/>
      <c r="E60" s="11"/>
      <c r="F60" s="11"/>
      <c r="G60" s="19">
        <f>G61</f>
        <v>469376.07999999996</v>
      </c>
      <c r="H60" s="86">
        <f>H61</f>
        <v>262864.52</v>
      </c>
      <c r="I60" s="95">
        <f t="shared" si="0"/>
        <v>0.56002964616347739</v>
      </c>
    </row>
    <row r="61" spans="1:9" ht="43.5" customHeight="1">
      <c r="A61" s="10" t="s">
        <v>54</v>
      </c>
      <c r="B61" s="11" t="s">
        <v>12</v>
      </c>
      <c r="C61" s="11" t="s">
        <v>53</v>
      </c>
      <c r="D61" s="11" t="s">
        <v>111</v>
      </c>
      <c r="E61" s="11"/>
      <c r="F61" s="11"/>
      <c r="G61" s="19">
        <f>G62+G66</f>
        <v>469376.07999999996</v>
      </c>
      <c r="H61" s="86">
        <f>H62+H66</f>
        <v>262864.52</v>
      </c>
      <c r="I61" s="95">
        <f t="shared" si="0"/>
        <v>0.56002964616347739</v>
      </c>
    </row>
    <row r="62" spans="1:9" ht="30.75" customHeight="1">
      <c r="A62" s="64" t="s">
        <v>112</v>
      </c>
      <c r="B62" s="65" t="s">
        <v>12</v>
      </c>
      <c r="C62" s="65" t="s">
        <v>53</v>
      </c>
      <c r="D62" s="66" t="s">
        <v>113</v>
      </c>
      <c r="E62" s="11" t="s">
        <v>96</v>
      </c>
      <c r="F62" s="11"/>
      <c r="G62" s="19">
        <f>G64</f>
        <v>220000</v>
      </c>
      <c r="H62" s="86">
        <f>H64</f>
        <v>79437.5</v>
      </c>
      <c r="I62" s="95">
        <f t="shared" si="0"/>
        <v>0.36107954545454546</v>
      </c>
    </row>
    <row r="63" spans="1:9" ht="30.75" customHeight="1">
      <c r="A63" s="67" t="s">
        <v>114</v>
      </c>
      <c r="B63" s="68" t="s">
        <v>12</v>
      </c>
      <c r="C63" s="68" t="s">
        <v>53</v>
      </c>
      <c r="D63" s="69" t="s">
        <v>115</v>
      </c>
      <c r="E63" s="11"/>
      <c r="F63" s="11"/>
      <c r="G63" s="19">
        <f>G64</f>
        <v>220000</v>
      </c>
      <c r="H63" s="86">
        <f>H64</f>
        <v>79437.5</v>
      </c>
      <c r="I63" s="95">
        <f t="shared" si="0"/>
        <v>0.36107954545454546</v>
      </c>
    </row>
    <row r="64" spans="1:9" ht="30.75" customHeight="1">
      <c r="A64" s="10" t="s">
        <v>35</v>
      </c>
      <c r="B64" s="11" t="s">
        <v>12</v>
      </c>
      <c r="C64" s="11" t="s">
        <v>53</v>
      </c>
      <c r="D64" s="69" t="s">
        <v>115</v>
      </c>
      <c r="E64" s="11" t="s">
        <v>36</v>
      </c>
      <c r="F64" s="11"/>
      <c r="G64" s="14">
        <f>G65</f>
        <v>220000</v>
      </c>
      <c r="H64" s="84">
        <f>H65</f>
        <v>79437.5</v>
      </c>
      <c r="I64" s="95">
        <f t="shared" si="0"/>
        <v>0.36107954545454546</v>
      </c>
    </row>
    <row r="65" spans="1:9" ht="30.75" customHeight="1">
      <c r="A65" s="16" t="s">
        <v>37</v>
      </c>
      <c r="B65" s="11" t="s">
        <v>12</v>
      </c>
      <c r="C65" s="11" t="s">
        <v>53</v>
      </c>
      <c r="D65" s="69" t="s">
        <v>115</v>
      </c>
      <c r="E65" s="21" t="s">
        <v>38</v>
      </c>
      <c r="F65" s="21"/>
      <c r="G65" s="14">
        <v>220000</v>
      </c>
      <c r="H65" s="84">
        <v>79437.5</v>
      </c>
      <c r="I65" s="95">
        <f t="shared" si="0"/>
        <v>0.36107954545454546</v>
      </c>
    </row>
    <row r="66" spans="1:9" ht="30.75" customHeight="1">
      <c r="A66" s="10" t="s">
        <v>116</v>
      </c>
      <c r="B66" s="11" t="s">
        <v>12</v>
      </c>
      <c r="C66" s="11" t="s">
        <v>53</v>
      </c>
      <c r="D66" s="69" t="s">
        <v>117</v>
      </c>
      <c r="E66" s="11" t="s">
        <v>96</v>
      </c>
      <c r="F66" s="21"/>
      <c r="G66" s="14">
        <f t="shared" ref="G66:H67" si="6">G67</f>
        <v>249376.08</v>
      </c>
      <c r="H66" s="84">
        <f t="shared" si="6"/>
        <v>183427.02</v>
      </c>
      <c r="I66" s="95">
        <f t="shared" si="0"/>
        <v>0.73554376185558779</v>
      </c>
    </row>
    <row r="67" spans="1:9" ht="30.75" customHeight="1">
      <c r="A67" s="10" t="s">
        <v>35</v>
      </c>
      <c r="B67" s="11" t="s">
        <v>12</v>
      </c>
      <c r="C67" s="11" t="s">
        <v>53</v>
      </c>
      <c r="D67" s="69" t="s">
        <v>117</v>
      </c>
      <c r="E67" s="11" t="s">
        <v>36</v>
      </c>
      <c r="F67" s="21"/>
      <c r="G67" s="14">
        <f t="shared" si="6"/>
        <v>249376.08</v>
      </c>
      <c r="H67" s="84">
        <f t="shared" si="6"/>
        <v>183427.02</v>
      </c>
      <c r="I67" s="95">
        <f t="shared" si="0"/>
        <v>0.73554376185558779</v>
      </c>
    </row>
    <row r="68" spans="1:9" ht="30.75" customHeight="1">
      <c r="A68" s="16" t="s">
        <v>37</v>
      </c>
      <c r="B68" s="11" t="s">
        <v>12</v>
      </c>
      <c r="C68" s="11" t="s">
        <v>53</v>
      </c>
      <c r="D68" s="69" t="s">
        <v>117</v>
      </c>
      <c r="E68" s="21" t="s">
        <v>38</v>
      </c>
      <c r="F68" s="21"/>
      <c r="G68" s="14">
        <v>249376.08</v>
      </c>
      <c r="H68" s="84">
        <v>183427.02</v>
      </c>
      <c r="I68" s="95">
        <f t="shared" si="0"/>
        <v>0.73554376185558779</v>
      </c>
    </row>
    <row r="69" spans="1:9" ht="23.25" customHeight="1">
      <c r="A69" s="13" t="s">
        <v>55</v>
      </c>
      <c r="B69" s="17" t="s">
        <v>12</v>
      </c>
      <c r="C69" s="17" t="s">
        <v>56</v>
      </c>
      <c r="D69" s="17"/>
      <c r="E69" s="17"/>
      <c r="F69" s="17"/>
      <c r="G69" s="20">
        <f>G70+G84</f>
        <v>1563280.81</v>
      </c>
      <c r="H69" s="20">
        <f>H70+H84</f>
        <v>53382</v>
      </c>
      <c r="I69" s="95">
        <f t="shared" si="0"/>
        <v>3.4147415907958341E-2</v>
      </c>
    </row>
    <row r="70" spans="1:9" ht="23.25" customHeight="1">
      <c r="A70" s="10" t="s">
        <v>57</v>
      </c>
      <c r="B70" s="11" t="s">
        <v>12</v>
      </c>
      <c r="C70" s="11" t="s">
        <v>58</v>
      </c>
      <c r="D70" s="11"/>
      <c r="E70" s="11"/>
      <c r="F70" s="11"/>
      <c r="G70" s="14">
        <f t="shared" ref="G70:H75" si="7">G71</f>
        <v>1503280.81</v>
      </c>
      <c r="H70" s="84">
        <f t="shared" si="7"/>
        <v>53382</v>
      </c>
      <c r="I70" s="95">
        <f t="shared" si="0"/>
        <v>3.5510331566063161E-2</v>
      </c>
    </row>
    <row r="71" spans="1:9" ht="30.75" customHeight="1">
      <c r="A71" s="67" t="s">
        <v>118</v>
      </c>
      <c r="B71" s="68" t="s">
        <v>12</v>
      </c>
      <c r="C71" s="68" t="s">
        <v>58</v>
      </c>
      <c r="D71" s="69" t="s">
        <v>119</v>
      </c>
      <c r="E71" s="11"/>
      <c r="F71" s="11"/>
      <c r="G71" s="14">
        <f t="shared" si="7"/>
        <v>1503280.81</v>
      </c>
      <c r="H71" s="84">
        <f t="shared" si="7"/>
        <v>53382</v>
      </c>
      <c r="I71" s="95">
        <f t="shared" si="0"/>
        <v>3.5510331566063161E-2</v>
      </c>
    </row>
    <row r="72" spans="1:9" ht="43.5" customHeight="1">
      <c r="A72" s="58" t="s">
        <v>120</v>
      </c>
      <c r="B72" s="68" t="s">
        <v>44</v>
      </c>
      <c r="C72" s="68" t="s">
        <v>58</v>
      </c>
      <c r="D72" s="69" t="s">
        <v>192</v>
      </c>
      <c r="E72" s="21" t="s">
        <v>96</v>
      </c>
      <c r="F72" s="21"/>
      <c r="G72" s="14">
        <f>G73</f>
        <v>1503280.81</v>
      </c>
      <c r="H72" s="84">
        <f>H73+H80</f>
        <v>53382</v>
      </c>
      <c r="I72" s="95">
        <f t="shared" si="0"/>
        <v>3.5510331566063161E-2</v>
      </c>
    </row>
    <row r="73" spans="1:9" ht="28.5" customHeight="1">
      <c r="A73" s="63" t="s">
        <v>121</v>
      </c>
      <c r="B73" s="54" t="s">
        <v>12</v>
      </c>
      <c r="C73" s="55" t="s">
        <v>58</v>
      </c>
      <c r="D73" s="56" t="s">
        <v>192</v>
      </c>
      <c r="E73" s="21"/>
      <c r="F73" s="21"/>
      <c r="G73" s="14">
        <f>G74+G77+G80</f>
        <v>1503280.81</v>
      </c>
      <c r="H73" s="14">
        <f>H74+H77+H80</f>
        <v>53382</v>
      </c>
      <c r="I73" s="95">
        <f t="shared" si="0"/>
        <v>3.5510331566063161E-2</v>
      </c>
    </row>
    <row r="74" spans="1:9" ht="18" customHeight="1">
      <c r="A74" s="70" t="s">
        <v>122</v>
      </c>
      <c r="B74" s="68" t="s">
        <v>44</v>
      </c>
      <c r="C74" s="68" t="s">
        <v>58</v>
      </c>
      <c r="D74" s="69" t="s">
        <v>193</v>
      </c>
      <c r="E74" s="21" t="s">
        <v>96</v>
      </c>
      <c r="F74" s="21"/>
      <c r="G74" s="14">
        <f>G75</f>
        <v>584025.21</v>
      </c>
      <c r="H74" s="14">
        <f>H75</f>
        <v>53382</v>
      </c>
      <c r="I74" s="95">
        <f t="shared" si="0"/>
        <v>9.1403588553994108E-2</v>
      </c>
    </row>
    <row r="75" spans="1:9" ht="30.75" customHeight="1">
      <c r="A75" s="16" t="s">
        <v>35</v>
      </c>
      <c r="B75" s="11" t="s">
        <v>12</v>
      </c>
      <c r="C75" s="11" t="s">
        <v>58</v>
      </c>
      <c r="D75" s="69" t="s">
        <v>123</v>
      </c>
      <c r="E75" s="21" t="s">
        <v>36</v>
      </c>
      <c r="F75" s="21"/>
      <c r="G75" s="14">
        <f t="shared" si="7"/>
        <v>584025.21</v>
      </c>
      <c r="H75" s="84">
        <f t="shared" si="7"/>
        <v>53382</v>
      </c>
      <c r="I75" s="95">
        <f t="shared" si="0"/>
        <v>9.1403588553994108E-2</v>
      </c>
    </row>
    <row r="76" spans="1:9" ht="30.75" customHeight="1">
      <c r="A76" s="16" t="s">
        <v>37</v>
      </c>
      <c r="B76" s="11" t="s">
        <v>12</v>
      </c>
      <c r="C76" s="11" t="s">
        <v>58</v>
      </c>
      <c r="D76" s="69" t="s">
        <v>193</v>
      </c>
      <c r="E76" s="21" t="s">
        <v>38</v>
      </c>
      <c r="F76" s="21"/>
      <c r="G76" s="14">
        <v>584025.21</v>
      </c>
      <c r="H76" s="84">
        <v>53382</v>
      </c>
      <c r="I76" s="95">
        <f t="shared" si="0"/>
        <v>9.1403588553994108E-2</v>
      </c>
    </row>
    <row r="77" spans="1:9" ht="25.5" customHeight="1">
      <c r="A77" s="70" t="s">
        <v>124</v>
      </c>
      <c r="B77" s="68" t="s">
        <v>12</v>
      </c>
      <c r="C77" s="68" t="s">
        <v>58</v>
      </c>
      <c r="D77" s="69" t="s">
        <v>194</v>
      </c>
      <c r="E77" s="71" t="s">
        <v>96</v>
      </c>
      <c r="F77" s="21"/>
      <c r="G77" s="14">
        <f t="shared" ref="G77:H77" si="8">G78</f>
        <v>100000</v>
      </c>
      <c r="H77" s="84">
        <f t="shared" si="8"/>
        <v>0</v>
      </c>
      <c r="I77" s="95">
        <f t="shared" si="0"/>
        <v>0</v>
      </c>
    </row>
    <row r="78" spans="1:9" ht="30.75" customHeight="1">
      <c r="A78" s="70" t="s">
        <v>35</v>
      </c>
      <c r="B78" s="68" t="s">
        <v>12</v>
      </c>
      <c r="C78" s="68" t="s">
        <v>58</v>
      </c>
      <c r="D78" s="69" t="s">
        <v>125</v>
      </c>
      <c r="E78" s="71" t="s">
        <v>36</v>
      </c>
      <c r="F78" s="21"/>
      <c r="G78" s="14">
        <f>G79</f>
        <v>100000</v>
      </c>
      <c r="H78" s="84">
        <f>H79</f>
        <v>0</v>
      </c>
      <c r="I78" s="95">
        <f t="shared" ref="I78:I149" si="9">H78/G78</f>
        <v>0</v>
      </c>
    </row>
    <row r="79" spans="1:9" ht="30.75" customHeight="1">
      <c r="A79" s="70" t="s">
        <v>37</v>
      </c>
      <c r="B79" s="68" t="s">
        <v>12</v>
      </c>
      <c r="C79" s="68" t="s">
        <v>58</v>
      </c>
      <c r="D79" s="69" t="s">
        <v>194</v>
      </c>
      <c r="E79" s="71" t="s">
        <v>38</v>
      </c>
      <c r="F79" s="21"/>
      <c r="G79" s="14">
        <v>100000</v>
      </c>
      <c r="H79" s="84">
        <v>0</v>
      </c>
      <c r="I79" s="95">
        <f t="shared" si="9"/>
        <v>0</v>
      </c>
    </row>
    <row r="80" spans="1:9" ht="54" customHeight="1">
      <c r="A80" s="70" t="s">
        <v>126</v>
      </c>
      <c r="B80" s="68" t="s">
        <v>12</v>
      </c>
      <c r="C80" s="68" t="s">
        <v>58</v>
      </c>
      <c r="D80" s="69" t="s">
        <v>195</v>
      </c>
      <c r="E80" s="71"/>
      <c r="F80" s="21"/>
      <c r="G80" s="14">
        <f t="shared" ref="G80:H82" si="10">G81</f>
        <v>819255.6</v>
      </c>
      <c r="H80" s="84">
        <f t="shared" si="10"/>
        <v>0</v>
      </c>
      <c r="I80" s="95">
        <f t="shared" si="9"/>
        <v>0</v>
      </c>
    </row>
    <row r="81" spans="1:9" ht="20.25" customHeight="1">
      <c r="A81" s="70" t="s">
        <v>127</v>
      </c>
      <c r="B81" s="68" t="s">
        <v>12</v>
      </c>
      <c r="C81" s="68" t="s">
        <v>58</v>
      </c>
      <c r="D81" s="69" t="s">
        <v>195</v>
      </c>
      <c r="E81" s="71"/>
      <c r="F81" s="21"/>
      <c r="G81" s="14">
        <f t="shared" si="10"/>
        <v>819255.6</v>
      </c>
      <c r="H81" s="84">
        <f t="shared" si="10"/>
        <v>0</v>
      </c>
      <c r="I81" s="95">
        <f t="shared" si="9"/>
        <v>0</v>
      </c>
    </row>
    <row r="82" spans="1:9" ht="30.75" customHeight="1">
      <c r="A82" s="70" t="s">
        <v>35</v>
      </c>
      <c r="B82" s="68" t="s">
        <v>12</v>
      </c>
      <c r="C82" s="68" t="s">
        <v>58</v>
      </c>
      <c r="D82" s="69" t="s">
        <v>237</v>
      </c>
      <c r="E82" s="71" t="s">
        <v>36</v>
      </c>
      <c r="F82" s="21"/>
      <c r="G82" s="14">
        <f t="shared" si="10"/>
        <v>819255.6</v>
      </c>
      <c r="H82" s="84">
        <f t="shared" si="10"/>
        <v>0</v>
      </c>
      <c r="I82" s="95">
        <f t="shared" si="9"/>
        <v>0</v>
      </c>
    </row>
    <row r="83" spans="1:9" ht="30.75" customHeight="1">
      <c r="A83" s="70" t="s">
        <v>37</v>
      </c>
      <c r="B83" s="68" t="s">
        <v>12</v>
      </c>
      <c r="C83" s="68" t="s">
        <v>58</v>
      </c>
      <c r="D83" s="69" t="s">
        <v>195</v>
      </c>
      <c r="E83" s="71" t="s">
        <v>38</v>
      </c>
      <c r="F83" s="21"/>
      <c r="G83" s="14">
        <v>819255.6</v>
      </c>
      <c r="H83" s="84">
        <v>0</v>
      </c>
      <c r="I83" s="95">
        <f t="shared" si="9"/>
        <v>0</v>
      </c>
    </row>
    <row r="84" spans="1:9" ht="38.25" customHeight="1">
      <c r="A84" s="139" t="s">
        <v>265</v>
      </c>
      <c r="B84" s="140" t="s">
        <v>12</v>
      </c>
      <c r="C84" s="140" t="s">
        <v>58</v>
      </c>
      <c r="D84" s="155" t="s">
        <v>266</v>
      </c>
      <c r="E84" s="145" t="s">
        <v>36</v>
      </c>
      <c r="F84" s="21"/>
      <c r="G84" s="14">
        <f t="shared" ref="G84:H86" si="11">G85</f>
        <v>60000</v>
      </c>
      <c r="H84" s="14">
        <f t="shared" si="11"/>
        <v>0</v>
      </c>
      <c r="I84" s="95">
        <f t="shared" si="9"/>
        <v>0</v>
      </c>
    </row>
    <row r="85" spans="1:9" ht="49.5" customHeight="1">
      <c r="A85" s="141" t="s">
        <v>35</v>
      </c>
      <c r="B85" s="140" t="s">
        <v>12</v>
      </c>
      <c r="C85" s="140" t="s">
        <v>58</v>
      </c>
      <c r="D85" s="155" t="s">
        <v>266</v>
      </c>
      <c r="E85" s="143" t="s">
        <v>38</v>
      </c>
      <c r="F85" s="21"/>
      <c r="G85" s="14">
        <f t="shared" si="11"/>
        <v>60000</v>
      </c>
      <c r="H85" s="14">
        <f t="shared" si="11"/>
        <v>0</v>
      </c>
      <c r="I85" s="95">
        <f t="shared" si="9"/>
        <v>0</v>
      </c>
    </row>
    <row r="86" spans="1:9" ht="36.75" customHeight="1">
      <c r="A86" s="141" t="s">
        <v>37</v>
      </c>
      <c r="B86" s="140" t="s">
        <v>12</v>
      </c>
      <c r="C86" s="140" t="s">
        <v>58</v>
      </c>
      <c r="D86" s="155" t="s">
        <v>266</v>
      </c>
      <c r="E86" s="143" t="s">
        <v>248</v>
      </c>
      <c r="F86" s="21"/>
      <c r="G86" s="14">
        <v>60000</v>
      </c>
      <c r="H86" s="14">
        <f t="shared" si="11"/>
        <v>0</v>
      </c>
      <c r="I86" s="95">
        <f t="shared" si="9"/>
        <v>0</v>
      </c>
    </row>
    <row r="87" spans="1:9" ht="0.75" customHeight="1">
      <c r="A87" s="141"/>
      <c r="B87" s="140"/>
      <c r="C87" s="140"/>
      <c r="D87" s="142"/>
      <c r="E87" s="143"/>
      <c r="F87" s="21"/>
      <c r="G87" s="14"/>
      <c r="H87" s="14"/>
      <c r="I87" s="95" t="e">
        <f t="shared" si="9"/>
        <v>#DIV/0!</v>
      </c>
    </row>
    <row r="88" spans="1:9" ht="39.75" hidden="1" customHeight="1">
      <c r="A88" s="141"/>
      <c r="B88" s="140"/>
      <c r="C88" s="140"/>
      <c r="D88" s="142"/>
      <c r="E88" s="143"/>
      <c r="F88" s="21"/>
      <c r="G88" s="14"/>
      <c r="H88" s="14"/>
      <c r="I88" s="95" t="e">
        <f t="shared" si="9"/>
        <v>#DIV/0!</v>
      </c>
    </row>
    <row r="89" spans="1:9" ht="20.25" customHeight="1">
      <c r="A89" s="13" t="s">
        <v>254</v>
      </c>
      <c r="B89" s="17" t="s">
        <v>12</v>
      </c>
      <c r="C89" s="17" t="s">
        <v>255</v>
      </c>
      <c r="D89" s="150"/>
      <c r="E89" s="17"/>
      <c r="F89" s="151"/>
      <c r="G89" s="60">
        <f>G90+G113</f>
        <v>1454461.77</v>
      </c>
      <c r="H89" s="60">
        <f>H90+H113</f>
        <v>357211.38</v>
      </c>
      <c r="I89" s="152">
        <f t="shared" si="9"/>
        <v>0.24559695371023743</v>
      </c>
    </row>
    <row r="90" spans="1:9" ht="22.5" customHeight="1">
      <c r="A90" s="26" t="s">
        <v>256</v>
      </c>
      <c r="B90" s="72" t="s">
        <v>12</v>
      </c>
      <c r="C90" s="72" t="s">
        <v>59</v>
      </c>
      <c r="D90" s="150"/>
      <c r="E90" s="17"/>
      <c r="F90" s="21"/>
      <c r="G90" s="14">
        <f>G91</f>
        <v>134399.28999999998</v>
      </c>
      <c r="H90" s="14">
        <f>H91</f>
        <v>20143.8</v>
      </c>
      <c r="I90" s="95">
        <f t="shared" si="9"/>
        <v>0.14988025606385275</v>
      </c>
    </row>
    <row r="91" spans="1:9" ht="47.25" customHeight="1">
      <c r="A91" s="58" t="s">
        <v>196</v>
      </c>
      <c r="B91" s="72" t="s">
        <v>12</v>
      </c>
      <c r="C91" s="72" t="s">
        <v>59</v>
      </c>
      <c r="D91" s="17"/>
      <c r="E91" s="17" t="s">
        <v>96</v>
      </c>
      <c r="F91" s="17"/>
      <c r="G91" s="24">
        <f>G92+G99+G106</f>
        <v>134399.28999999998</v>
      </c>
      <c r="H91" s="91">
        <f>H92+H99+H106</f>
        <v>20143.8</v>
      </c>
      <c r="I91" s="95">
        <f t="shared" si="9"/>
        <v>0.14988025606385275</v>
      </c>
    </row>
    <row r="92" spans="1:9" ht="27" customHeight="1">
      <c r="A92" s="58" t="s">
        <v>197</v>
      </c>
      <c r="B92" s="72" t="s">
        <v>12</v>
      </c>
      <c r="C92" s="72" t="s">
        <v>59</v>
      </c>
      <c r="D92" s="72" t="s">
        <v>198</v>
      </c>
      <c r="E92" s="72"/>
      <c r="F92" s="72"/>
      <c r="G92" s="24">
        <f>G93+G96</f>
        <v>78609.37</v>
      </c>
      <c r="H92" s="91">
        <f>H93+H96</f>
        <v>0</v>
      </c>
      <c r="I92" s="95">
        <f t="shared" si="9"/>
        <v>0</v>
      </c>
    </row>
    <row r="93" spans="1:9" ht="3" customHeight="1">
      <c r="A93" s="63" t="s">
        <v>199</v>
      </c>
      <c r="B93" s="72" t="s">
        <v>12</v>
      </c>
      <c r="C93" s="72" t="s">
        <v>59</v>
      </c>
      <c r="D93" s="72" t="s">
        <v>200</v>
      </c>
      <c r="E93" s="72" t="s">
        <v>96</v>
      </c>
      <c r="F93" s="72"/>
      <c r="G93" s="24">
        <f>G94</f>
        <v>0</v>
      </c>
      <c r="H93" s="91">
        <f>H94</f>
        <v>0</v>
      </c>
      <c r="I93" s="95" t="e">
        <f t="shared" si="9"/>
        <v>#DIV/0!</v>
      </c>
    </row>
    <row r="94" spans="1:9" ht="30.75" hidden="1" customHeight="1">
      <c r="A94" s="70" t="s">
        <v>35</v>
      </c>
      <c r="B94" s="72" t="s">
        <v>12</v>
      </c>
      <c r="C94" s="72" t="s">
        <v>59</v>
      </c>
      <c r="D94" s="72" t="s">
        <v>212</v>
      </c>
      <c r="E94" s="72" t="s">
        <v>36</v>
      </c>
      <c r="F94" s="72"/>
      <c r="G94" s="24">
        <f>G95</f>
        <v>0</v>
      </c>
      <c r="H94" s="91">
        <f>H95</f>
        <v>0</v>
      </c>
      <c r="I94" s="95" t="e">
        <f t="shared" si="9"/>
        <v>#DIV/0!</v>
      </c>
    </row>
    <row r="95" spans="1:9" ht="30.75" hidden="1" customHeight="1">
      <c r="A95" s="70" t="s">
        <v>37</v>
      </c>
      <c r="B95" s="72" t="s">
        <v>12</v>
      </c>
      <c r="C95" s="72" t="s">
        <v>59</v>
      </c>
      <c r="D95" s="72" t="s">
        <v>200</v>
      </c>
      <c r="E95" s="72" t="s">
        <v>38</v>
      </c>
      <c r="F95" s="72"/>
      <c r="G95" s="24">
        <v>0</v>
      </c>
      <c r="H95" s="91">
        <v>0</v>
      </c>
      <c r="I95" s="95" t="e">
        <f t="shared" si="9"/>
        <v>#DIV/0!</v>
      </c>
    </row>
    <row r="96" spans="1:9" ht="25.5" customHeight="1">
      <c r="A96" s="63" t="s">
        <v>238</v>
      </c>
      <c r="B96" s="72" t="s">
        <v>12</v>
      </c>
      <c r="C96" s="72" t="s">
        <v>59</v>
      </c>
      <c r="D96" s="72" t="s">
        <v>239</v>
      </c>
      <c r="E96" s="72" t="s">
        <v>96</v>
      </c>
      <c r="F96" s="72"/>
      <c r="G96" s="24">
        <f>G97</f>
        <v>78609.37</v>
      </c>
      <c r="H96" s="91">
        <f>H97</f>
        <v>0</v>
      </c>
      <c r="I96" s="95">
        <f t="shared" si="9"/>
        <v>0</v>
      </c>
    </row>
    <row r="97" spans="1:9" ht="24" customHeight="1">
      <c r="A97" s="70" t="s">
        <v>35</v>
      </c>
      <c r="B97" s="72" t="s">
        <v>12</v>
      </c>
      <c r="C97" s="72" t="s">
        <v>59</v>
      </c>
      <c r="D97" s="72" t="s">
        <v>239</v>
      </c>
      <c r="E97" s="72" t="s">
        <v>36</v>
      </c>
      <c r="F97" s="72"/>
      <c r="G97" s="24">
        <f>G98</f>
        <v>78609.37</v>
      </c>
      <c r="H97" s="91">
        <f>H98</f>
        <v>0</v>
      </c>
      <c r="I97" s="95">
        <f t="shared" si="9"/>
        <v>0</v>
      </c>
    </row>
    <row r="98" spans="1:9" ht="23.25" customHeight="1">
      <c r="A98" s="70" t="s">
        <v>37</v>
      </c>
      <c r="B98" s="72" t="s">
        <v>12</v>
      </c>
      <c r="C98" s="72" t="s">
        <v>59</v>
      </c>
      <c r="D98" s="72" t="s">
        <v>239</v>
      </c>
      <c r="E98" s="72" t="s">
        <v>38</v>
      </c>
      <c r="F98" s="72"/>
      <c r="G98" s="24">
        <v>78609.37</v>
      </c>
      <c r="H98" s="91">
        <v>0</v>
      </c>
      <c r="I98" s="95">
        <f t="shared" si="9"/>
        <v>0</v>
      </c>
    </row>
    <row r="99" spans="1:9" ht="1.5" customHeight="1">
      <c r="A99" s="13" t="s">
        <v>128</v>
      </c>
      <c r="B99" s="72" t="s">
        <v>12</v>
      </c>
      <c r="C99" s="72" t="s">
        <v>59</v>
      </c>
      <c r="D99" s="72" t="s">
        <v>129</v>
      </c>
      <c r="E99" s="72" t="s">
        <v>96</v>
      </c>
      <c r="F99" s="17"/>
      <c r="G99" s="19">
        <f>G100+G103</f>
        <v>0</v>
      </c>
      <c r="H99" s="86">
        <f>H100+H103</f>
        <v>0</v>
      </c>
      <c r="I99" s="95" t="e">
        <f t="shared" si="9"/>
        <v>#DIV/0!</v>
      </c>
    </row>
    <row r="100" spans="1:9" ht="23.25" hidden="1" customHeight="1">
      <c r="A100" s="26" t="s">
        <v>130</v>
      </c>
      <c r="B100" s="72" t="s">
        <v>12</v>
      </c>
      <c r="C100" s="72" t="s">
        <v>59</v>
      </c>
      <c r="D100" s="73" t="s">
        <v>240</v>
      </c>
      <c r="E100" s="72" t="s">
        <v>36</v>
      </c>
      <c r="F100" s="17"/>
      <c r="G100" s="19">
        <f t="shared" ref="G100:H101" si="12">G101</f>
        <v>0</v>
      </c>
      <c r="H100" s="86">
        <f t="shared" si="12"/>
        <v>0</v>
      </c>
      <c r="I100" s="95" t="e">
        <f t="shared" si="9"/>
        <v>#DIV/0!</v>
      </c>
    </row>
    <row r="101" spans="1:9" ht="24.75" hidden="1" customHeight="1">
      <c r="A101" s="10" t="s">
        <v>201</v>
      </c>
      <c r="B101" s="72" t="s">
        <v>12</v>
      </c>
      <c r="C101" s="72" t="s">
        <v>59</v>
      </c>
      <c r="D101" s="73" t="s">
        <v>240</v>
      </c>
      <c r="E101" s="72" t="s">
        <v>36</v>
      </c>
      <c r="F101" s="17"/>
      <c r="G101" s="19">
        <f t="shared" si="12"/>
        <v>0</v>
      </c>
      <c r="H101" s="86">
        <v>0</v>
      </c>
      <c r="I101" s="95" t="e">
        <f t="shared" si="9"/>
        <v>#DIV/0!</v>
      </c>
    </row>
    <row r="102" spans="1:9" ht="30.75" hidden="1" customHeight="1">
      <c r="A102" s="16" t="s">
        <v>37</v>
      </c>
      <c r="B102" s="72" t="s">
        <v>12</v>
      </c>
      <c r="C102" s="72" t="s">
        <v>59</v>
      </c>
      <c r="D102" s="73" t="s">
        <v>240</v>
      </c>
      <c r="E102" s="72" t="s">
        <v>38</v>
      </c>
      <c r="F102" s="17"/>
      <c r="G102" s="19">
        <v>0</v>
      </c>
      <c r="H102" s="86">
        <v>0</v>
      </c>
      <c r="I102" s="95" t="e">
        <f t="shared" si="9"/>
        <v>#DIV/0!</v>
      </c>
    </row>
    <row r="103" spans="1:9" ht="30" hidden="1" customHeight="1">
      <c r="A103" s="16" t="s">
        <v>131</v>
      </c>
      <c r="B103" s="11" t="s">
        <v>12</v>
      </c>
      <c r="C103" s="11" t="s">
        <v>59</v>
      </c>
      <c r="D103" s="73" t="s">
        <v>242</v>
      </c>
      <c r="E103" s="17"/>
      <c r="F103" s="17"/>
      <c r="G103" s="19">
        <f>G105</f>
        <v>0</v>
      </c>
      <c r="H103" s="86">
        <f>H105</f>
        <v>0</v>
      </c>
      <c r="I103" s="95" t="e">
        <f t="shared" si="9"/>
        <v>#DIV/0!</v>
      </c>
    </row>
    <row r="104" spans="1:9" ht="19.5" hidden="1" customHeight="1">
      <c r="A104" s="70" t="s">
        <v>39</v>
      </c>
      <c r="B104" s="68" t="s">
        <v>12</v>
      </c>
      <c r="C104" s="68" t="s">
        <v>59</v>
      </c>
      <c r="D104" s="73" t="s">
        <v>242</v>
      </c>
      <c r="E104" s="69" t="s">
        <v>96</v>
      </c>
      <c r="F104" s="17"/>
      <c r="G104" s="19">
        <f>G105</f>
        <v>0</v>
      </c>
      <c r="H104" s="86">
        <f>H105</f>
        <v>0</v>
      </c>
      <c r="I104" s="95" t="e">
        <f t="shared" si="9"/>
        <v>#DIV/0!</v>
      </c>
    </row>
    <row r="105" spans="1:9" ht="40.5" hidden="1" customHeight="1">
      <c r="A105" s="16" t="s">
        <v>132</v>
      </c>
      <c r="B105" s="11" t="s">
        <v>12</v>
      </c>
      <c r="C105" s="11" t="s">
        <v>59</v>
      </c>
      <c r="D105" s="73" t="s">
        <v>242</v>
      </c>
      <c r="E105" s="72" t="s">
        <v>241</v>
      </c>
      <c r="F105" s="17"/>
      <c r="G105" s="19">
        <v>0</v>
      </c>
      <c r="H105" s="86">
        <v>0</v>
      </c>
      <c r="I105" s="95" t="e">
        <f t="shared" si="9"/>
        <v>#DIV/0!</v>
      </c>
    </row>
    <row r="106" spans="1:9" ht="45" customHeight="1">
      <c r="A106" s="74" t="s">
        <v>60</v>
      </c>
      <c r="B106" s="11" t="s">
        <v>12</v>
      </c>
      <c r="C106" s="11" t="s">
        <v>59</v>
      </c>
      <c r="D106" s="11" t="s">
        <v>133</v>
      </c>
      <c r="E106" s="11"/>
      <c r="F106" s="11"/>
      <c r="G106" s="19">
        <f>G107</f>
        <v>55789.919999999998</v>
      </c>
      <c r="H106" s="86">
        <f>H107</f>
        <v>20143.8</v>
      </c>
      <c r="I106" s="95">
        <f t="shared" si="9"/>
        <v>0.3610652246857497</v>
      </c>
    </row>
    <row r="107" spans="1:9" ht="30.75" customHeight="1">
      <c r="A107" s="67" t="s">
        <v>134</v>
      </c>
      <c r="B107" s="68" t="s">
        <v>12</v>
      </c>
      <c r="C107" s="68" t="s">
        <v>59</v>
      </c>
      <c r="D107" s="69" t="s">
        <v>135</v>
      </c>
      <c r="E107" s="11" t="s">
        <v>96</v>
      </c>
      <c r="F107" s="11"/>
      <c r="G107" s="19">
        <f>G108+G111</f>
        <v>55789.919999999998</v>
      </c>
      <c r="H107" s="86">
        <f>H108+H111</f>
        <v>20143.8</v>
      </c>
      <c r="I107" s="95">
        <f t="shared" si="9"/>
        <v>0.3610652246857497</v>
      </c>
    </row>
    <row r="108" spans="1:9" ht="20.25" customHeight="1">
      <c r="A108" s="16" t="s">
        <v>202</v>
      </c>
      <c r="B108" s="68" t="s">
        <v>12</v>
      </c>
      <c r="C108" s="68" t="s">
        <v>59</v>
      </c>
      <c r="D108" s="69" t="s">
        <v>203</v>
      </c>
      <c r="E108" s="21"/>
      <c r="F108" s="21"/>
      <c r="G108" s="14">
        <f t="shared" ref="G108:H109" si="13">G109</f>
        <v>55789.919999999998</v>
      </c>
      <c r="H108" s="84">
        <f t="shared" si="13"/>
        <v>20143.8</v>
      </c>
      <c r="I108" s="95">
        <f t="shared" si="9"/>
        <v>0.3610652246857497</v>
      </c>
    </row>
    <row r="109" spans="1:9" ht="30.75" customHeight="1">
      <c r="A109" s="16" t="s">
        <v>35</v>
      </c>
      <c r="B109" s="68" t="s">
        <v>12</v>
      </c>
      <c r="C109" s="68" t="s">
        <v>59</v>
      </c>
      <c r="D109" s="69" t="s">
        <v>136</v>
      </c>
      <c r="E109" s="21" t="s">
        <v>36</v>
      </c>
      <c r="F109" s="21"/>
      <c r="G109" s="14">
        <f t="shared" si="13"/>
        <v>55789.919999999998</v>
      </c>
      <c r="H109" s="84">
        <f t="shared" si="13"/>
        <v>20143.8</v>
      </c>
      <c r="I109" s="95">
        <f t="shared" si="9"/>
        <v>0.3610652246857497</v>
      </c>
    </row>
    <row r="110" spans="1:9" ht="30.75" customHeight="1">
      <c r="A110" s="16" t="s">
        <v>37</v>
      </c>
      <c r="B110" s="68" t="s">
        <v>12</v>
      </c>
      <c r="C110" s="68" t="s">
        <v>59</v>
      </c>
      <c r="D110" s="69" t="s">
        <v>203</v>
      </c>
      <c r="E110" s="21" t="s">
        <v>38</v>
      </c>
      <c r="F110" s="21"/>
      <c r="G110" s="14">
        <v>55789.919999999998</v>
      </c>
      <c r="H110" s="84">
        <v>20143.8</v>
      </c>
      <c r="I110" s="95">
        <f t="shared" si="9"/>
        <v>0.3610652246857497</v>
      </c>
    </row>
    <row r="111" spans="1:9" ht="0.75" customHeight="1">
      <c r="A111" s="16" t="s">
        <v>137</v>
      </c>
      <c r="B111" s="11" t="s">
        <v>12</v>
      </c>
      <c r="C111" s="11" t="s">
        <v>59</v>
      </c>
      <c r="D111" s="69" t="s">
        <v>204</v>
      </c>
      <c r="E111" s="21" t="s">
        <v>96</v>
      </c>
      <c r="F111" s="21"/>
      <c r="G111" s="14">
        <f>G112</f>
        <v>0</v>
      </c>
      <c r="H111" s="84">
        <f>H112</f>
        <v>0</v>
      </c>
      <c r="I111" s="95" t="e">
        <f t="shared" si="9"/>
        <v>#DIV/0!</v>
      </c>
    </row>
    <row r="112" spans="1:9" ht="30.75" hidden="1" customHeight="1">
      <c r="A112" s="99" t="s">
        <v>39</v>
      </c>
      <c r="B112" s="100" t="s">
        <v>12</v>
      </c>
      <c r="C112" s="100" t="s">
        <v>59</v>
      </c>
      <c r="D112" s="101" t="s">
        <v>204</v>
      </c>
      <c r="E112" s="102" t="s">
        <v>241</v>
      </c>
      <c r="F112" s="34"/>
      <c r="G112" s="103">
        <v>0</v>
      </c>
      <c r="H112" s="104">
        <v>0</v>
      </c>
      <c r="I112" s="105" t="e">
        <f t="shared" si="9"/>
        <v>#DIV/0!</v>
      </c>
    </row>
    <row r="113" spans="1:9" ht="30.75" customHeight="1">
      <c r="A113" s="13" t="s">
        <v>61</v>
      </c>
      <c r="B113" s="17" t="s">
        <v>12</v>
      </c>
      <c r="C113" s="17" t="s">
        <v>62</v>
      </c>
      <c r="D113" s="17"/>
      <c r="E113" s="17"/>
      <c r="F113" s="17"/>
      <c r="G113" s="27">
        <f>G114+G132</f>
        <v>1320062.48</v>
      </c>
      <c r="H113" s="92">
        <f t="shared" ref="G113:H114" si="14">H114</f>
        <v>337067.58</v>
      </c>
      <c r="I113" s="95">
        <f t="shared" si="9"/>
        <v>0.25534214107804959</v>
      </c>
    </row>
    <row r="114" spans="1:9" ht="30.75" customHeight="1">
      <c r="A114" s="16" t="s">
        <v>63</v>
      </c>
      <c r="B114" s="11" t="s">
        <v>12</v>
      </c>
      <c r="C114" s="11" t="s">
        <v>62</v>
      </c>
      <c r="D114" s="11" t="s">
        <v>138</v>
      </c>
      <c r="E114" s="11"/>
      <c r="F114" s="11"/>
      <c r="G114" s="27">
        <f t="shared" si="14"/>
        <v>851170</v>
      </c>
      <c r="H114" s="92">
        <f t="shared" si="14"/>
        <v>337067.58</v>
      </c>
      <c r="I114" s="95">
        <f t="shared" si="9"/>
        <v>0.39600500487564178</v>
      </c>
    </row>
    <row r="115" spans="1:9" ht="41.25" customHeight="1">
      <c r="A115" s="67" t="s">
        <v>139</v>
      </c>
      <c r="B115" s="68" t="s">
        <v>12</v>
      </c>
      <c r="C115" s="68" t="s">
        <v>62</v>
      </c>
      <c r="D115" s="69" t="s">
        <v>140</v>
      </c>
      <c r="E115" s="11"/>
      <c r="F115" s="11"/>
      <c r="G115" s="27">
        <f>G116+G119+G122+G125+G128</f>
        <v>851170</v>
      </c>
      <c r="H115" s="27">
        <f>H116+H119+H122+H125+H128</f>
        <v>337067.58</v>
      </c>
      <c r="I115" s="95">
        <f t="shared" si="9"/>
        <v>0.39600500487564178</v>
      </c>
    </row>
    <row r="116" spans="1:9" ht="37.5" customHeight="1">
      <c r="A116" s="59" t="s">
        <v>243</v>
      </c>
      <c r="B116" s="11" t="s">
        <v>12</v>
      </c>
      <c r="C116" s="11" t="s">
        <v>62</v>
      </c>
      <c r="D116" s="11" t="s">
        <v>214</v>
      </c>
      <c r="E116" s="11" t="s">
        <v>96</v>
      </c>
      <c r="F116" s="21"/>
      <c r="G116" s="27">
        <f>G117</f>
        <v>461910</v>
      </c>
      <c r="H116" s="92">
        <f>H117</f>
        <v>198327.08</v>
      </c>
      <c r="I116" s="95">
        <f t="shared" si="9"/>
        <v>0.42936303608928145</v>
      </c>
    </row>
    <row r="117" spans="1:9" ht="30.75" customHeight="1">
      <c r="A117" s="16" t="s">
        <v>35</v>
      </c>
      <c r="B117" s="11" t="s">
        <v>12</v>
      </c>
      <c r="C117" s="11" t="s">
        <v>62</v>
      </c>
      <c r="D117" s="11" t="s">
        <v>215</v>
      </c>
      <c r="E117" s="21" t="s">
        <v>36</v>
      </c>
      <c r="F117" s="21"/>
      <c r="G117" s="14">
        <f>G118</f>
        <v>461910</v>
      </c>
      <c r="H117" s="14">
        <f>H118</f>
        <v>198327.08</v>
      </c>
      <c r="I117" s="95">
        <f t="shared" si="9"/>
        <v>0.42936303608928145</v>
      </c>
    </row>
    <row r="118" spans="1:9" ht="30.75" customHeight="1">
      <c r="A118" s="16" t="s">
        <v>37</v>
      </c>
      <c r="B118" s="11" t="s">
        <v>12</v>
      </c>
      <c r="C118" s="11" t="s">
        <v>62</v>
      </c>
      <c r="D118" s="11" t="s">
        <v>205</v>
      </c>
      <c r="E118" s="21" t="s">
        <v>38</v>
      </c>
      <c r="F118" s="11"/>
      <c r="G118" s="14">
        <v>461910</v>
      </c>
      <c r="H118" s="14">
        <v>198327.08</v>
      </c>
      <c r="I118" s="95">
        <f t="shared" si="9"/>
        <v>0.42936303608928145</v>
      </c>
    </row>
    <row r="119" spans="1:9" ht="30.75" customHeight="1">
      <c r="A119" s="75" t="s">
        <v>141</v>
      </c>
      <c r="B119" s="11" t="s">
        <v>12</v>
      </c>
      <c r="C119" s="11" t="s">
        <v>62</v>
      </c>
      <c r="D119" s="69" t="s">
        <v>142</v>
      </c>
      <c r="E119" s="11" t="s">
        <v>96</v>
      </c>
      <c r="F119" s="11"/>
      <c r="G119" s="14">
        <f t="shared" ref="G119:H120" si="15">G120</f>
        <v>70000</v>
      </c>
      <c r="H119" s="84">
        <f t="shared" si="15"/>
        <v>0</v>
      </c>
      <c r="I119" s="95">
        <f t="shared" si="9"/>
        <v>0</v>
      </c>
    </row>
    <row r="120" spans="1:9" ht="30.75" customHeight="1">
      <c r="A120" s="16" t="s">
        <v>35</v>
      </c>
      <c r="B120" s="11" t="s">
        <v>12</v>
      </c>
      <c r="C120" s="11" t="s">
        <v>62</v>
      </c>
      <c r="D120" s="69" t="s">
        <v>142</v>
      </c>
      <c r="E120" s="21" t="s">
        <v>36</v>
      </c>
      <c r="F120" s="11"/>
      <c r="G120" s="14">
        <f t="shared" si="15"/>
        <v>70000</v>
      </c>
      <c r="H120" s="84">
        <f t="shared" si="15"/>
        <v>0</v>
      </c>
      <c r="I120" s="95">
        <f t="shared" si="9"/>
        <v>0</v>
      </c>
    </row>
    <row r="121" spans="1:9" ht="30.75" customHeight="1">
      <c r="A121" s="16" t="s">
        <v>37</v>
      </c>
      <c r="B121" s="11" t="s">
        <v>12</v>
      </c>
      <c r="C121" s="11" t="s">
        <v>62</v>
      </c>
      <c r="D121" s="69" t="s">
        <v>142</v>
      </c>
      <c r="E121" s="21" t="s">
        <v>38</v>
      </c>
      <c r="F121" s="11"/>
      <c r="G121" s="14">
        <v>70000</v>
      </c>
      <c r="H121" s="84">
        <v>0</v>
      </c>
      <c r="I121" s="95">
        <f t="shared" si="9"/>
        <v>0</v>
      </c>
    </row>
    <row r="122" spans="1:9" ht="45.75" customHeight="1">
      <c r="A122" s="75" t="s">
        <v>143</v>
      </c>
      <c r="B122" s="11" t="s">
        <v>12</v>
      </c>
      <c r="C122" s="11" t="s">
        <v>62</v>
      </c>
      <c r="D122" s="69" t="s">
        <v>144</v>
      </c>
      <c r="E122" s="11" t="s">
        <v>96</v>
      </c>
      <c r="F122" s="11"/>
      <c r="G122" s="14">
        <f>G123</f>
        <v>30000</v>
      </c>
      <c r="H122" s="84">
        <f>H123</f>
        <v>12201.6</v>
      </c>
      <c r="I122" s="95">
        <f t="shared" si="9"/>
        <v>0.40672000000000003</v>
      </c>
    </row>
    <row r="123" spans="1:9" ht="30.75" customHeight="1">
      <c r="A123" s="16" t="s">
        <v>35</v>
      </c>
      <c r="B123" s="11" t="s">
        <v>12</v>
      </c>
      <c r="C123" s="11" t="s">
        <v>62</v>
      </c>
      <c r="D123" s="69" t="s">
        <v>144</v>
      </c>
      <c r="E123" s="21" t="s">
        <v>36</v>
      </c>
      <c r="F123" s="11"/>
      <c r="G123" s="14">
        <f>G124</f>
        <v>30000</v>
      </c>
      <c r="H123" s="84">
        <f>H124</f>
        <v>12201.6</v>
      </c>
      <c r="I123" s="95">
        <f t="shared" si="9"/>
        <v>0.40672000000000003</v>
      </c>
    </row>
    <row r="124" spans="1:9" ht="30.75" customHeight="1">
      <c r="A124" s="16" t="s">
        <v>37</v>
      </c>
      <c r="B124" s="11" t="s">
        <v>12</v>
      </c>
      <c r="C124" s="11" t="s">
        <v>62</v>
      </c>
      <c r="D124" s="69" t="s">
        <v>144</v>
      </c>
      <c r="E124" s="21" t="s">
        <v>38</v>
      </c>
      <c r="F124" s="11"/>
      <c r="G124" s="14">
        <v>30000</v>
      </c>
      <c r="H124" s="84">
        <v>12201.6</v>
      </c>
      <c r="I124" s="95">
        <f t="shared" si="9"/>
        <v>0.40672000000000003</v>
      </c>
    </row>
    <row r="125" spans="1:9" ht="47.25" customHeight="1">
      <c r="A125" s="107" t="s">
        <v>257</v>
      </c>
      <c r="B125" s="11" t="s">
        <v>12</v>
      </c>
      <c r="C125" s="11" t="s">
        <v>62</v>
      </c>
      <c r="D125" s="69" t="s">
        <v>145</v>
      </c>
      <c r="E125" s="11" t="s">
        <v>96</v>
      </c>
      <c r="F125" s="11"/>
      <c r="G125" s="14">
        <f t="shared" ref="G125:H126" si="16">G126</f>
        <v>276692.7</v>
      </c>
      <c r="H125" s="84">
        <f t="shared" si="16"/>
        <v>115862.5</v>
      </c>
      <c r="I125" s="95">
        <f t="shared" si="9"/>
        <v>0.41874071849383809</v>
      </c>
    </row>
    <row r="126" spans="1:9" ht="30.75" customHeight="1">
      <c r="A126" s="16" t="s">
        <v>35</v>
      </c>
      <c r="B126" s="11" t="s">
        <v>12</v>
      </c>
      <c r="C126" s="11" t="s">
        <v>62</v>
      </c>
      <c r="D126" s="69" t="s">
        <v>145</v>
      </c>
      <c r="E126" s="21" t="s">
        <v>36</v>
      </c>
      <c r="F126" s="11"/>
      <c r="G126" s="14">
        <f t="shared" si="16"/>
        <v>276692.7</v>
      </c>
      <c r="H126" s="84">
        <f t="shared" si="16"/>
        <v>115862.5</v>
      </c>
      <c r="I126" s="95">
        <f t="shared" si="9"/>
        <v>0.41874071849383809</v>
      </c>
    </row>
    <row r="127" spans="1:9" ht="30.75" customHeight="1">
      <c r="A127" s="16" t="s">
        <v>37</v>
      </c>
      <c r="B127" s="11" t="s">
        <v>12</v>
      </c>
      <c r="C127" s="11" t="s">
        <v>62</v>
      </c>
      <c r="D127" s="69" t="s">
        <v>145</v>
      </c>
      <c r="E127" s="21" t="s">
        <v>38</v>
      </c>
      <c r="F127" s="11"/>
      <c r="G127" s="14">
        <v>276692.7</v>
      </c>
      <c r="H127" s="84">
        <v>115862.5</v>
      </c>
      <c r="I127" s="95">
        <f t="shared" si="9"/>
        <v>0.41874071849383809</v>
      </c>
    </row>
    <row r="128" spans="1:9" ht="30.75" customHeight="1">
      <c r="A128" s="59" t="s">
        <v>206</v>
      </c>
      <c r="B128" s="11" t="s">
        <v>12</v>
      </c>
      <c r="C128" s="11" t="s">
        <v>62</v>
      </c>
      <c r="D128" s="11" t="s">
        <v>207</v>
      </c>
      <c r="E128" s="11"/>
      <c r="F128" s="11"/>
      <c r="G128" s="27">
        <f t="shared" ref="G128:H130" si="17">G129</f>
        <v>12567.3</v>
      </c>
      <c r="H128" s="92">
        <f t="shared" si="17"/>
        <v>10676.4</v>
      </c>
      <c r="I128" s="95">
        <f t="shared" si="9"/>
        <v>0.8495380869399155</v>
      </c>
    </row>
    <row r="129" spans="1:9" ht="30.75" customHeight="1">
      <c r="A129" s="59" t="s">
        <v>208</v>
      </c>
      <c r="B129" s="11" t="s">
        <v>12</v>
      </c>
      <c r="C129" s="11" t="s">
        <v>62</v>
      </c>
      <c r="D129" s="11" t="s">
        <v>207</v>
      </c>
      <c r="E129" s="11"/>
      <c r="F129" s="11"/>
      <c r="G129" s="14">
        <f t="shared" si="17"/>
        <v>12567.3</v>
      </c>
      <c r="H129" s="84">
        <f t="shared" si="17"/>
        <v>10676.4</v>
      </c>
      <c r="I129" s="95">
        <f t="shared" si="9"/>
        <v>0.8495380869399155</v>
      </c>
    </row>
    <row r="130" spans="1:9" ht="30.75" customHeight="1">
      <c r="A130" s="16" t="s">
        <v>35</v>
      </c>
      <c r="B130" s="11" t="s">
        <v>12</v>
      </c>
      <c r="C130" s="11" t="s">
        <v>62</v>
      </c>
      <c r="D130" s="11" t="s">
        <v>207</v>
      </c>
      <c r="E130" s="21" t="s">
        <v>36</v>
      </c>
      <c r="F130" s="21"/>
      <c r="G130" s="14">
        <f>G131</f>
        <v>12567.3</v>
      </c>
      <c r="H130" s="84">
        <f t="shared" si="17"/>
        <v>10676.4</v>
      </c>
      <c r="I130" s="95">
        <f t="shared" si="9"/>
        <v>0.8495380869399155</v>
      </c>
    </row>
    <row r="131" spans="1:9" ht="30.75" customHeight="1">
      <c r="A131" s="16" t="s">
        <v>37</v>
      </c>
      <c r="B131" s="11" t="s">
        <v>12</v>
      </c>
      <c r="C131" s="11" t="s">
        <v>62</v>
      </c>
      <c r="D131" s="11" t="s">
        <v>207</v>
      </c>
      <c r="E131" s="21" t="s">
        <v>38</v>
      </c>
      <c r="F131" s="21"/>
      <c r="G131" s="14">
        <v>12567.3</v>
      </c>
      <c r="H131" s="84">
        <v>10676.4</v>
      </c>
      <c r="I131" s="95">
        <f t="shared" si="9"/>
        <v>0.8495380869399155</v>
      </c>
    </row>
    <row r="132" spans="1:9" ht="44.25" customHeight="1">
      <c r="A132" s="10" t="s">
        <v>251</v>
      </c>
      <c r="B132" s="68" t="s">
        <v>12</v>
      </c>
      <c r="C132" s="68" t="s">
        <v>62</v>
      </c>
      <c r="D132" s="135" t="s">
        <v>267</v>
      </c>
      <c r="E132" s="138"/>
      <c r="F132" s="21"/>
      <c r="G132" s="14">
        <f>G133+G136+G137</f>
        <v>468892.48</v>
      </c>
      <c r="H132" s="14">
        <f>H133</f>
        <v>0</v>
      </c>
      <c r="I132" s="95">
        <f t="shared" si="9"/>
        <v>0</v>
      </c>
    </row>
    <row r="133" spans="1:9" ht="38.25" customHeight="1">
      <c r="A133" s="10" t="s">
        <v>252</v>
      </c>
      <c r="B133" s="68" t="s">
        <v>12</v>
      </c>
      <c r="C133" s="136" t="s">
        <v>62</v>
      </c>
      <c r="D133" s="137" t="s">
        <v>268</v>
      </c>
      <c r="E133" s="144" t="s">
        <v>96</v>
      </c>
      <c r="F133" s="21"/>
      <c r="G133" s="14">
        <f>G134</f>
        <v>351461.7</v>
      </c>
      <c r="H133" s="84"/>
      <c r="I133" s="95">
        <f t="shared" si="9"/>
        <v>0</v>
      </c>
    </row>
    <row r="134" spans="1:9" ht="30.75" customHeight="1">
      <c r="A134" s="141" t="s">
        <v>35</v>
      </c>
      <c r="B134" s="140" t="s">
        <v>12</v>
      </c>
      <c r="C134" s="68" t="s">
        <v>62</v>
      </c>
      <c r="D134" s="137" t="s">
        <v>268</v>
      </c>
      <c r="E134" s="143" t="s">
        <v>36</v>
      </c>
      <c r="F134" s="21"/>
      <c r="G134" s="14">
        <f>G135</f>
        <v>351461.7</v>
      </c>
      <c r="H134" s="84"/>
      <c r="I134" s="95">
        <f t="shared" si="9"/>
        <v>0</v>
      </c>
    </row>
    <row r="135" spans="1:9" ht="39" customHeight="1">
      <c r="A135" s="141" t="s">
        <v>37</v>
      </c>
      <c r="B135" s="140" t="s">
        <v>12</v>
      </c>
      <c r="C135" s="68" t="s">
        <v>62</v>
      </c>
      <c r="D135" s="137" t="s">
        <v>268</v>
      </c>
      <c r="E135" s="143" t="s">
        <v>38</v>
      </c>
      <c r="F135" s="21"/>
      <c r="G135" s="14">
        <v>351461.7</v>
      </c>
      <c r="H135" s="84"/>
      <c r="I135" s="95">
        <f t="shared" si="9"/>
        <v>0</v>
      </c>
    </row>
    <row r="136" spans="1:9" ht="39.75" customHeight="1">
      <c r="A136" s="141" t="s">
        <v>37</v>
      </c>
      <c r="B136" s="140" t="s">
        <v>12</v>
      </c>
      <c r="C136" s="68" t="s">
        <v>62</v>
      </c>
      <c r="D136" s="142" t="s">
        <v>269</v>
      </c>
      <c r="E136" s="143" t="s">
        <v>38</v>
      </c>
      <c r="F136" s="21"/>
      <c r="G136" s="14">
        <v>47000</v>
      </c>
      <c r="H136" s="84">
        <v>0</v>
      </c>
      <c r="I136" s="95">
        <f t="shared" si="9"/>
        <v>0</v>
      </c>
    </row>
    <row r="137" spans="1:9" ht="39.75" customHeight="1">
      <c r="A137" s="141" t="s">
        <v>37</v>
      </c>
      <c r="B137" s="140" t="s">
        <v>12</v>
      </c>
      <c r="C137" s="68" t="s">
        <v>62</v>
      </c>
      <c r="D137" s="142" t="s">
        <v>270</v>
      </c>
      <c r="E137" s="143" t="s">
        <v>38</v>
      </c>
      <c r="F137" s="21"/>
      <c r="G137" s="14">
        <v>70430.78</v>
      </c>
      <c r="H137" s="84"/>
      <c r="I137" s="95">
        <f t="shared" si="9"/>
        <v>0</v>
      </c>
    </row>
    <row r="138" spans="1:9" ht="20.25" customHeight="1">
      <c r="A138" s="13" t="s">
        <v>64</v>
      </c>
      <c r="B138" s="17" t="s">
        <v>12</v>
      </c>
      <c r="C138" s="17" t="s">
        <v>65</v>
      </c>
      <c r="D138" s="17"/>
      <c r="E138" s="17"/>
      <c r="F138" s="17"/>
      <c r="G138" s="28">
        <f t="shared" ref="G138:H142" si="18">G139</f>
        <v>10000</v>
      </c>
      <c r="H138" s="82">
        <f t="shared" si="18"/>
        <v>0</v>
      </c>
      <c r="I138" s="95">
        <f t="shared" si="9"/>
        <v>0</v>
      </c>
    </row>
    <row r="139" spans="1:9" ht="30.75" customHeight="1">
      <c r="A139" s="10" t="s">
        <v>15</v>
      </c>
      <c r="B139" s="11" t="s">
        <v>12</v>
      </c>
      <c r="C139" s="11" t="s">
        <v>66</v>
      </c>
      <c r="D139" s="11"/>
      <c r="E139" s="11"/>
      <c r="F139" s="11"/>
      <c r="G139" s="14">
        <f t="shared" si="18"/>
        <v>10000</v>
      </c>
      <c r="H139" s="84">
        <f t="shared" si="18"/>
        <v>0</v>
      </c>
      <c r="I139" s="95">
        <f t="shared" si="9"/>
        <v>0</v>
      </c>
    </row>
    <row r="140" spans="1:9" ht="30.75" customHeight="1">
      <c r="A140" s="59" t="s">
        <v>146</v>
      </c>
      <c r="B140" s="11" t="s">
        <v>12</v>
      </c>
      <c r="C140" s="11" t="s">
        <v>66</v>
      </c>
      <c r="D140" s="11" t="s">
        <v>147</v>
      </c>
      <c r="E140" s="11"/>
      <c r="F140" s="11"/>
      <c r="G140" s="14">
        <f t="shared" si="18"/>
        <v>10000</v>
      </c>
      <c r="H140" s="84">
        <f t="shared" si="18"/>
        <v>0</v>
      </c>
      <c r="I140" s="95">
        <f t="shared" si="9"/>
        <v>0</v>
      </c>
    </row>
    <row r="141" spans="1:9" ht="30.75" customHeight="1">
      <c r="A141" s="10" t="s">
        <v>67</v>
      </c>
      <c r="B141" s="11" t="s">
        <v>12</v>
      </c>
      <c r="C141" s="11" t="s">
        <v>66</v>
      </c>
      <c r="D141" s="11" t="s">
        <v>148</v>
      </c>
      <c r="E141" s="11" t="s">
        <v>96</v>
      </c>
      <c r="F141" s="21"/>
      <c r="G141" s="14">
        <f t="shared" si="18"/>
        <v>10000</v>
      </c>
      <c r="H141" s="84">
        <f t="shared" si="18"/>
        <v>0</v>
      </c>
      <c r="I141" s="95">
        <f t="shared" si="9"/>
        <v>0</v>
      </c>
    </row>
    <row r="142" spans="1:9" ht="30.75" customHeight="1">
      <c r="A142" s="16" t="s">
        <v>35</v>
      </c>
      <c r="B142" s="11" t="s">
        <v>12</v>
      </c>
      <c r="C142" s="11" t="s">
        <v>66</v>
      </c>
      <c r="D142" s="11" t="s">
        <v>148</v>
      </c>
      <c r="E142" s="21" t="s">
        <v>36</v>
      </c>
      <c r="F142" s="11"/>
      <c r="G142" s="14">
        <f t="shared" si="18"/>
        <v>10000</v>
      </c>
      <c r="H142" s="84">
        <f t="shared" si="18"/>
        <v>0</v>
      </c>
      <c r="I142" s="95">
        <f t="shared" si="9"/>
        <v>0</v>
      </c>
    </row>
    <row r="143" spans="1:9" ht="30.75" customHeight="1">
      <c r="A143" s="16" t="s">
        <v>37</v>
      </c>
      <c r="B143" s="11" t="s">
        <v>12</v>
      </c>
      <c r="C143" s="11" t="s">
        <v>66</v>
      </c>
      <c r="D143" s="11" t="s">
        <v>148</v>
      </c>
      <c r="E143" s="11" t="s">
        <v>38</v>
      </c>
      <c r="F143" s="11"/>
      <c r="G143" s="14">
        <v>10000</v>
      </c>
      <c r="H143" s="84">
        <v>0</v>
      </c>
      <c r="I143" s="95">
        <f t="shared" si="9"/>
        <v>0</v>
      </c>
    </row>
    <row r="144" spans="1:9" ht="30.75" customHeight="1">
      <c r="A144" s="13" t="s">
        <v>76</v>
      </c>
      <c r="B144" s="17" t="s">
        <v>12</v>
      </c>
      <c r="C144" s="17" t="s">
        <v>77</v>
      </c>
      <c r="D144" s="17"/>
      <c r="E144" s="17"/>
      <c r="F144" s="17"/>
      <c r="G144" s="20">
        <f t="shared" ref="G144:H148" si="19">G145</f>
        <v>2992000</v>
      </c>
      <c r="H144" s="89">
        <f t="shared" si="19"/>
        <v>1500000</v>
      </c>
      <c r="I144" s="95">
        <f t="shared" si="9"/>
        <v>0.50133689839572193</v>
      </c>
    </row>
    <row r="145" spans="1:9" ht="30.75" customHeight="1">
      <c r="A145" s="16" t="s">
        <v>78</v>
      </c>
      <c r="B145" s="21" t="s">
        <v>12</v>
      </c>
      <c r="C145" s="21" t="s">
        <v>79</v>
      </c>
      <c r="D145" s="21"/>
      <c r="E145" s="21"/>
      <c r="F145" s="21"/>
      <c r="G145" s="14">
        <f t="shared" si="19"/>
        <v>2992000</v>
      </c>
      <c r="H145" s="84">
        <f t="shared" si="19"/>
        <v>1500000</v>
      </c>
      <c r="I145" s="95">
        <f t="shared" si="9"/>
        <v>0.50133689839572193</v>
      </c>
    </row>
    <row r="146" spans="1:9" ht="30.75" customHeight="1">
      <c r="A146" s="16" t="s">
        <v>80</v>
      </c>
      <c r="B146" s="21" t="s">
        <v>12</v>
      </c>
      <c r="C146" s="21" t="s">
        <v>79</v>
      </c>
      <c r="D146" s="21" t="s">
        <v>149</v>
      </c>
      <c r="E146" s="21"/>
      <c r="F146" s="21"/>
      <c r="G146" s="14">
        <f>G148</f>
        <v>2992000</v>
      </c>
      <c r="H146" s="84">
        <f>H148</f>
        <v>1500000</v>
      </c>
      <c r="I146" s="95">
        <f t="shared" si="9"/>
        <v>0.50133689839572193</v>
      </c>
    </row>
    <row r="147" spans="1:9" ht="30.75" customHeight="1">
      <c r="A147" s="76" t="s">
        <v>150</v>
      </c>
      <c r="B147" s="77" t="s">
        <v>12</v>
      </c>
      <c r="C147" s="77" t="s">
        <v>79</v>
      </c>
      <c r="D147" s="78" t="s">
        <v>151</v>
      </c>
      <c r="E147" s="21"/>
      <c r="F147" s="21"/>
      <c r="G147" s="14">
        <f>G148</f>
        <v>2992000</v>
      </c>
      <c r="H147" s="84">
        <f>H148</f>
        <v>1500000</v>
      </c>
      <c r="I147" s="95">
        <f t="shared" si="9"/>
        <v>0.50133689839572193</v>
      </c>
    </row>
    <row r="148" spans="1:9" ht="39" customHeight="1">
      <c r="A148" s="10" t="s">
        <v>81</v>
      </c>
      <c r="B148" s="21" t="s">
        <v>12</v>
      </c>
      <c r="C148" s="21" t="s">
        <v>79</v>
      </c>
      <c r="D148" s="71" t="s">
        <v>209</v>
      </c>
      <c r="E148" s="33" t="s">
        <v>96</v>
      </c>
      <c r="F148" s="33"/>
      <c r="G148" s="14">
        <f t="shared" si="19"/>
        <v>2992000</v>
      </c>
      <c r="H148" s="84">
        <f t="shared" si="19"/>
        <v>1500000</v>
      </c>
      <c r="I148" s="95">
        <f t="shared" si="9"/>
        <v>0.50133689839572193</v>
      </c>
    </row>
    <row r="149" spans="1:9" ht="30.75" customHeight="1">
      <c r="A149" s="31" t="s">
        <v>74</v>
      </c>
      <c r="B149" s="21" t="s">
        <v>12</v>
      </c>
      <c r="C149" s="21" t="s">
        <v>79</v>
      </c>
      <c r="D149" s="71" t="s">
        <v>209</v>
      </c>
      <c r="E149" s="21" t="s">
        <v>75</v>
      </c>
      <c r="F149" s="21"/>
      <c r="G149" s="14">
        <v>2992000</v>
      </c>
      <c r="H149" s="84">
        <v>1500000</v>
      </c>
      <c r="I149" s="95">
        <f t="shared" si="9"/>
        <v>0.50133689839572193</v>
      </c>
    </row>
    <row r="150" spans="1:9" ht="30.75" customHeight="1">
      <c r="A150" s="13" t="s">
        <v>68</v>
      </c>
      <c r="B150" s="17" t="s">
        <v>12</v>
      </c>
      <c r="C150" s="17" t="s">
        <v>69</v>
      </c>
      <c r="D150" s="17"/>
      <c r="E150" s="17"/>
      <c r="F150" s="17"/>
      <c r="G150" s="20">
        <f>G151</f>
        <v>194660</v>
      </c>
      <c r="H150" s="89">
        <f>H151</f>
        <v>75256.639999999999</v>
      </c>
      <c r="I150" s="95">
        <f t="shared" ref="I150:I164" si="20">H150/G150</f>
        <v>0.38660556868385904</v>
      </c>
    </row>
    <row r="151" spans="1:9" ht="30.75" customHeight="1">
      <c r="A151" s="79" t="s">
        <v>152</v>
      </c>
      <c r="B151" s="80" t="s">
        <v>44</v>
      </c>
      <c r="C151" s="80" t="s">
        <v>71</v>
      </c>
      <c r="D151" s="73"/>
      <c r="E151" s="17"/>
      <c r="F151" s="17"/>
      <c r="G151" s="20">
        <f>G152</f>
        <v>194660</v>
      </c>
      <c r="H151" s="89">
        <f>H152</f>
        <v>75256.639999999999</v>
      </c>
      <c r="I151" s="95">
        <f t="shared" si="20"/>
        <v>0.38660556868385904</v>
      </c>
    </row>
    <row r="152" spans="1:9" ht="30.75" customHeight="1">
      <c r="A152" s="10" t="s">
        <v>70</v>
      </c>
      <c r="B152" s="11" t="s">
        <v>12</v>
      </c>
      <c r="C152" s="11" t="s">
        <v>71</v>
      </c>
      <c r="D152" s="11" t="s">
        <v>153</v>
      </c>
      <c r="E152" s="11"/>
      <c r="F152" s="11"/>
      <c r="G152" s="14">
        <f>G153+G157</f>
        <v>194660</v>
      </c>
      <c r="H152" s="84">
        <f>H153+H157</f>
        <v>75256.639999999999</v>
      </c>
      <c r="I152" s="95">
        <f t="shared" si="20"/>
        <v>0.38660556868385904</v>
      </c>
    </row>
    <row r="153" spans="1:9" ht="30.75" customHeight="1">
      <c r="A153" s="70" t="s">
        <v>154</v>
      </c>
      <c r="B153" s="68" t="s">
        <v>12</v>
      </c>
      <c r="C153" s="68" t="s">
        <v>71</v>
      </c>
      <c r="D153" s="69" t="s">
        <v>155</v>
      </c>
      <c r="E153" s="71" t="s">
        <v>72</v>
      </c>
      <c r="F153" s="11"/>
      <c r="G153" s="14">
        <f>G154+G155</f>
        <v>122160</v>
      </c>
      <c r="H153" s="84">
        <f>H154+H155</f>
        <v>55064.639999999999</v>
      </c>
      <c r="I153" s="95">
        <f t="shared" si="20"/>
        <v>0.45075834970530454</v>
      </c>
    </row>
    <row r="154" spans="1:9" ht="30.75" customHeight="1">
      <c r="A154" s="70" t="s">
        <v>156</v>
      </c>
      <c r="B154" s="68" t="s">
        <v>12</v>
      </c>
      <c r="C154" s="68" t="s">
        <v>71</v>
      </c>
      <c r="D154" s="69" t="s">
        <v>157</v>
      </c>
      <c r="E154" s="71" t="s">
        <v>271</v>
      </c>
      <c r="F154" s="21"/>
      <c r="G154" s="14">
        <v>92160</v>
      </c>
      <c r="H154" s="84">
        <v>46080</v>
      </c>
      <c r="I154" s="95">
        <f t="shared" si="20"/>
        <v>0.5</v>
      </c>
    </row>
    <row r="155" spans="1:9" ht="30.75" customHeight="1">
      <c r="A155" s="16" t="s">
        <v>158</v>
      </c>
      <c r="B155" s="11" t="s">
        <v>44</v>
      </c>
      <c r="C155" s="11" t="s">
        <v>71</v>
      </c>
      <c r="D155" s="11" t="s">
        <v>159</v>
      </c>
      <c r="E155" s="21" t="s">
        <v>210</v>
      </c>
      <c r="F155" s="21"/>
      <c r="G155" s="14">
        <f>G156</f>
        <v>30000</v>
      </c>
      <c r="H155" s="84">
        <f>H156</f>
        <v>8984.64</v>
      </c>
      <c r="I155" s="95">
        <f t="shared" si="20"/>
        <v>0.29948799999999998</v>
      </c>
    </row>
    <row r="156" spans="1:9" ht="30.75" customHeight="1">
      <c r="A156" s="29" t="s">
        <v>160</v>
      </c>
      <c r="B156" s="11" t="s">
        <v>44</v>
      </c>
      <c r="C156" s="11" t="s">
        <v>71</v>
      </c>
      <c r="D156" s="11" t="s">
        <v>159</v>
      </c>
      <c r="E156" s="21" t="s">
        <v>210</v>
      </c>
      <c r="F156" s="21"/>
      <c r="G156" s="14">
        <v>30000</v>
      </c>
      <c r="H156" s="84">
        <v>8984.64</v>
      </c>
      <c r="I156" s="95">
        <f t="shared" si="20"/>
        <v>0.29948799999999998</v>
      </c>
    </row>
    <row r="157" spans="1:9" ht="51" customHeight="1">
      <c r="A157" s="30" t="s">
        <v>73</v>
      </c>
      <c r="B157" s="11" t="s">
        <v>44</v>
      </c>
      <c r="C157" s="11" t="s">
        <v>71</v>
      </c>
      <c r="D157" s="11" t="s">
        <v>161</v>
      </c>
      <c r="E157" s="21" t="s">
        <v>96</v>
      </c>
      <c r="F157" s="21"/>
      <c r="G157" s="14">
        <f t="shared" ref="G157:H157" si="21">G158</f>
        <v>72500</v>
      </c>
      <c r="H157" s="84">
        <f t="shared" si="21"/>
        <v>20192</v>
      </c>
      <c r="I157" s="95">
        <f t="shared" si="20"/>
        <v>0.27851034482758619</v>
      </c>
    </row>
    <row r="158" spans="1:9" ht="30.75" customHeight="1">
      <c r="A158" s="31" t="s">
        <v>74</v>
      </c>
      <c r="B158" s="11" t="s">
        <v>44</v>
      </c>
      <c r="C158" s="11" t="s">
        <v>71</v>
      </c>
      <c r="D158" s="11" t="s">
        <v>162</v>
      </c>
      <c r="E158" s="21" t="s">
        <v>75</v>
      </c>
      <c r="F158" s="21"/>
      <c r="G158" s="14">
        <v>72500</v>
      </c>
      <c r="H158" s="84">
        <v>20192</v>
      </c>
      <c r="I158" s="95">
        <f t="shared" si="20"/>
        <v>0.27851034482758619</v>
      </c>
    </row>
    <row r="159" spans="1:9" ht="30.75" customHeight="1">
      <c r="A159" s="31" t="s">
        <v>82</v>
      </c>
      <c r="B159" s="35" t="s">
        <v>12</v>
      </c>
      <c r="C159" s="36" t="s">
        <v>83</v>
      </c>
      <c r="D159" s="36"/>
      <c r="E159" s="36"/>
      <c r="F159" s="36"/>
      <c r="G159" s="28">
        <f>G161</f>
        <v>5000</v>
      </c>
      <c r="H159" s="82">
        <f>H161</f>
        <v>3425</v>
      </c>
      <c r="I159" s="95">
        <f t="shared" si="20"/>
        <v>0.68500000000000005</v>
      </c>
    </row>
    <row r="160" spans="1:9" ht="30.75" customHeight="1">
      <c r="A160" s="32" t="s">
        <v>82</v>
      </c>
      <c r="B160" s="37" t="s">
        <v>12</v>
      </c>
      <c r="C160" s="38" t="s">
        <v>84</v>
      </c>
      <c r="D160" s="40"/>
      <c r="E160" s="38"/>
      <c r="F160" s="38"/>
      <c r="G160" s="39">
        <f t="shared" ref="G160:H162" si="22">G161</f>
        <v>5000</v>
      </c>
      <c r="H160" s="93">
        <f t="shared" si="22"/>
        <v>3425</v>
      </c>
      <c r="I160" s="95">
        <f t="shared" si="20"/>
        <v>0.68500000000000005</v>
      </c>
    </row>
    <row r="161" spans="1:9" ht="30.75" customHeight="1">
      <c r="A161" s="25" t="s">
        <v>85</v>
      </c>
      <c r="B161" s="37" t="s">
        <v>12</v>
      </c>
      <c r="C161" s="38" t="s">
        <v>84</v>
      </c>
      <c r="D161" s="40" t="s">
        <v>163</v>
      </c>
      <c r="E161" s="40"/>
      <c r="F161" s="40"/>
      <c r="G161" s="39">
        <f t="shared" si="22"/>
        <v>5000</v>
      </c>
      <c r="H161" s="93">
        <f t="shared" si="22"/>
        <v>3425</v>
      </c>
      <c r="I161" s="95">
        <f t="shared" si="20"/>
        <v>0.68500000000000005</v>
      </c>
    </row>
    <row r="162" spans="1:9" ht="75" customHeight="1">
      <c r="A162" s="10" t="s">
        <v>86</v>
      </c>
      <c r="B162" s="37" t="s">
        <v>12</v>
      </c>
      <c r="C162" s="38" t="s">
        <v>84</v>
      </c>
      <c r="D162" s="40" t="s">
        <v>164</v>
      </c>
      <c r="E162" s="40" t="s">
        <v>96</v>
      </c>
      <c r="F162" s="40"/>
      <c r="G162" s="39">
        <f t="shared" si="22"/>
        <v>5000</v>
      </c>
      <c r="H162" s="93">
        <f t="shared" si="22"/>
        <v>3425</v>
      </c>
      <c r="I162" s="95">
        <f t="shared" si="20"/>
        <v>0.68500000000000005</v>
      </c>
    </row>
    <row r="163" spans="1:9" ht="24.75" customHeight="1">
      <c r="A163" s="31" t="s">
        <v>74</v>
      </c>
      <c r="B163" s="37" t="s">
        <v>12</v>
      </c>
      <c r="C163" s="38" t="s">
        <v>84</v>
      </c>
      <c r="D163" s="40" t="s">
        <v>164</v>
      </c>
      <c r="E163" s="34" t="s">
        <v>75</v>
      </c>
      <c r="F163" s="34"/>
      <c r="G163" s="39">
        <v>5000</v>
      </c>
      <c r="H163" s="93">
        <v>3425</v>
      </c>
      <c r="I163" s="95">
        <f t="shared" si="20"/>
        <v>0.68500000000000005</v>
      </c>
    </row>
    <row r="164" spans="1:9" ht="30.75" customHeight="1">
      <c r="A164" s="41" t="s">
        <v>87</v>
      </c>
      <c r="B164" s="42"/>
      <c r="C164" s="42"/>
      <c r="D164" s="42"/>
      <c r="E164" s="42"/>
      <c r="F164" s="42"/>
      <c r="G164" s="43">
        <f>G6</f>
        <v>10803785.66</v>
      </c>
      <c r="H164" s="94">
        <f>H6</f>
        <v>3976406.79</v>
      </c>
      <c r="I164" s="95">
        <f t="shared" si="20"/>
        <v>0.36805680111946981</v>
      </c>
    </row>
    <row r="165" spans="1:9" ht="30.75" customHeight="1">
      <c r="A165" s="1"/>
      <c r="B165" s="1"/>
      <c r="C165" s="1"/>
      <c r="D165" s="1"/>
      <c r="E165" s="1"/>
      <c r="F165" s="1"/>
      <c r="G165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6" workbookViewId="0">
      <selection activeCell="E27" sqref="A1:E27"/>
    </sheetView>
  </sheetViews>
  <sheetFormatPr defaultColWidth="45.7109375" defaultRowHeight="69" customHeight="1"/>
  <cols>
    <col min="1" max="1" width="23.7109375" style="49" customWidth="1"/>
    <col min="2" max="2" width="37.42578125" style="49" customWidth="1"/>
    <col min="3" max="3" width="10" style="49" customWidth="1"/>
    <col min="4" max="4" width="11" style="49" customWidth="1"/>
    <col min="5" max="5" width="9" style="49" customWidth="1"/>
    <col min="6" max="254" width="45.7109375" style="49"/>
    <col min="255" max="255" width="23.7109375" style="49" customWidth="1"/>
    <col min="256" max="256" width="37.42578125" style="49" customWidth="1"/>
    <col min="257" max="257" width="14.140625" style="49" customWidth="1"/>
    <col min="258" max="510" width="45.7109375" style="49"/>
    <col min="511" max="511" width="23.7109375" style="49" customWidth="1"/>
    <col min="512" max="512" width="37.42578125" style="49" customWidth="1"/>
    <col min="513" max="513" width="14.140625" style="49" customWidth="1"/>
    <col min="514" max="766" width="45.7109375" style="49"/>
    <col min="767" max="767" width="23.7109375" style="49" customWidth="1"/>
    <col min="768" max="768" width="37.42578125" style="49" customWidth="1"/>
    <col min="769" max="769" width="14.140625" style="49" customWidth="1"/>
    <col min="770" max="1022" width="45.7109375" style="49"/>
    <col min="1023" max="1023" width="23.7109375" style="49" customWidth="1"/>
    <col min="1024" max="1024" width="37.42578125" style="49" customWidth="1"/>
    <col min="1025" max="1025" width="14.140625" style="49" customWidth="1"/>
    <col min="1026" max="1278" width="45.7109375" style="49"/>
    <col min="1279" max="1279" width="23.7109375" style="49" customWidth="1"/>
    <col min="1280" max="1280" width="37.42578125" style="49" customWidth="1"/>
    <col min="1281" max="1281" width="14.140625" style="49" customWidth="1"/>
    <col min="1282" max="1534" width="45.7109375" style="49"/>
    <col min="1535" max="1535" width="23.7109375" style="49" customWidth="1"/>
    <col min="1536" max="1536" width="37.42578125" style="49" customWidth="1"/>
    <col min="1537" max="1537" width="14.140625" style="49" customWidth="1"/>
    <col min="1538" max="1790" width="45.7109375" style="49"/>
    <col min="1791" max="1791" width="23.7109375" style="49" customWidth="1"/>
    <col min="1792" max="1792" width="37.42578125" style="49" customWidth="1"/>
    <col min="1793" max="1793" width="14.140625" style="49" customWidth="1"/>
    <col min="1794" max="2046" width="45.7109375" style="49"/>
    <col min="2047" max="2047" width="23.7109375" style="49" customWidth="1"/>
    <col min="2048" max="2048" width="37.42578125" style="49" customWidth="1"/>
    <col min="2049" max="2049" width="14.140625" style="49" customWidth="1"/>
    <col min="2050" max="2302" width="45.7109375" style="49"/>
    <col min="2303" max="2303" width="23.7109375" style="49" customWidth="1"/>
    <col min="2304" max="2304" width="37.42578125" style="49" customWidth="1"/>
    <col min="2305" max="2305" width="14.140625" style="49" customWidth="1"/>
    <col min="2306" max="2558" width="45.7109375" style="49"/>
    <col min="2559" max="2559" width="23.7109375" style="49" customWidth="1"/>
    <col min="2560" max="2560" width="37.42578125" style="49" customWidth="1"/>
    <col min="2561" max="2561" width="14.140625" style="49" customWidth="1"/>
    <col min="2562" max="2814" width="45.7109375" style="49"/>
    <col min="2815" max="2815" width="23.7109375" style="49" customWidth="1"/>
    <col min="2816" max="2816" width="37.42578125" style="49" customWidth="1"/>
    <col min="2817" max="2817" width="14.140625" style="49" customWidth="1"/>
    <col min="2818" max="3070" width="45.7109375" style="49"/>
    <col min="3071" max="3071" width="23.7109375" style="49" customWidth="1"/>
    <col min="3072" max="3072" width="37.42578125" style="49" customWidth="1"/>
    <col min="3073" max="3073" width="14.140625" style="49" customWidth="1"/>
    <col min="3074" max="3326" width="45.7109375" style="49"/>
    <col min="3327" max="3327" width="23.7109375" style="49" customWidth="1"/>
    <col min="3328" max="3328" width="37.42578125" style="49" customWidth="1"/>
    <col min="3329" max="3329" width="14.140625" style="49" customWidth="1"/>
    <col min="3330" max="3582" width="45.7109375" style="49"/>
    <col min="3583" max="3583" width="23.7109375" style="49" customWidth="1"/>
    <col min="3584" max="3584" width="37.42578125" style="49" customWidth="1"/>
    <col min="3585" max="3585" width="14.140625" style="49" customWidth="1"/>
    <col min="3586" max="3838" width="45.7109375" style="49"/>
    <col min="3839" max="3839" width="23.7109375" style="49" customWidth="1"/>
    <col min="3840" max="3840" width="37.42578125" style="49" customWidth="1"/>
    <col min="3841" max="3841" width="14.140625" style="49" customWidth="1"/>
    <col min="3842" max="4094" width="45.7109375" style="49"/>
    <col min="4095" max="4095" width="23.7109375" style="49" customWidth="1"/>
    <col min="4096" max="4096" width="37.42578125" style="49" customWidth="1"/>
    <col min="4097" max="4097" width="14.140625" style="49" customWidth="1"/>
    <col min="4098" max="4350" width="45.7109375" style="49"/>
    <col min="4351" max="4351" width="23.7109375" style="49" customWidth="1"/>
    <col min="4352" max="4352" width="37.42578125" style="49" customWidth="1"/>
    <col min="4353" max="4353" width="14.140625" style="49" customWidth="1"/>
    <col min="4354" max="4606" width="45.7109375" style="49"/>
    <col min="4607" max="4607" width="23.7109375" style="49" customWidth="1"/>
    <col min="4608" max="4608" width="37.42578125" style="49" customWidth="1"/>
    <col min="4609" max="4609" width="14.140625" style="49" customWidth="1"/>
    <col min="4610" max="4862" width="45.7109375" style="49"/>
    <col min="4863" max="4863" width="23.7109375" style="49" customWidth="1"/>
    <col min="4864" max="4864" width="37.42578125" style="49" customWidth="1"/>
    <col min="4865" max="4865" width="14.140625" style="49" customWidth="1"/>
    <col min="4866" max="5118" width="45.7109375" style="49"/>
    <col min="5119" max="5119" width="23.7109375" style="49" customWidth="1"/>
    <col min="5120" max="5120" width="37.42578125" style="49" customWidth="1"/>
    <col min="5121" max="5121" width="14.140625" style="49" customWidth="1"/>
    <col min="5122" max="5374" width="45.7109375" style="49"/>
    <col min="5375" max="5375" width="23.7109375" style="49" customWidth="1"/>
    <col min="5376" max="5376" width="37.42578125" style="49" customWidth="1"/>
    <col min="5377" max="5377" width="14.140625" style="49" customWidth="1"/>
    <col min="5378" max="5630" width="45.7109375" style="49"/>
    <col min="5631" max="5631" width="23.7109375" style="49" customWidth="1"/>
    <col min="5632" max="5632" width="37.42578125" style="49" customWidth="1"/>
    <col min="5633" max="5633" width="14.140625" style="49" customWidth="1"/>
    <col min="5634" max="5886" width="45.7109375" style="49"/>
    <col min="5887" max="5887" width="23.7109375" style="49" customWidth="1"/>
    <col min="5888" max="5888" width="37.42578125" style="49" customWidth="1"/>
    <col min="5889" max="5889" width="14.140625" style="49" customWidth="1"/>
    <col min="5890" max="6142" width="45.7109375" style="49"/>
    <col min="6143" max="6143" width="23.7109375" style="49" customWidth="1"/>
    <col min="6144" max="6144" width="37.42578125" style="49" customWidth="1"/>
    <col min="6145" max="6145" width="14.140625" style="49" customWidth="1"/>
    <col min="6146" max="6398" width="45.7109375" style="49"/>
    <col min="6399" max="6399" width="23.7109375" style="49" customWidth="1"/>
    <col min="6400" max="6400" width="37.42578125" style="49" customWidth="1"/>
    <col min="6401" max="6401" width="14.140625" style="49" customWidth="1"/>
    <col min="6402" max="6654" width="45.7109375" style="49"/>
    <col min="6655" max="6655" width="23.7109375" style="49" customWidth="1"/>
    <col min="6656" max="6656" width="37.42578125" style="49" customWidth="1"/>
    <col min="6657" max="6657" width="14.140625" style="49" customWidth="1"/>
    <col min="6658" max="6910" width="45.7109375" style="49"/>
    <col min="6911" max="6911" width="23.7109375" style="49" customWidth="1"/>
    <col min="6912" max="6912" width="37.42578125" style="49" customWidth="1"/>
    <col min="6913" max="6913" width="14.140625" style="49" customWidth="1"/>
    <col min="6914" max="7166" width="45.7109375" style="49"/>
    <col min="7167" max="7167" width="23.7109375" style="49" customWidth="1"/>
    <col min="7168" max="7168" width="37.42578125" style="49" customWidth="1"/>
    <col min="7169" max="7169" width="14.140625" style="49" customWidth="1"/>
    <col min="7170" max="7422" width="45.7109375" style="49"/>
    <col min="7423" max="7423" width="23.7109375" style="49" customWidth="1"/>
    <col min="7424" max="7424" width="37.42578125" style="49" customWidth="1"/>
    <col min="7425" max="7425" width="14.140625" style="49" customWidth="1"/>
    <col min="7426" max="7678" width="45.7109375" style="49"/>
    <col min="7679" max="7679" width="23.7109375" style="49" customWidth="1"/>
    <col min="7680" max="7680" width="37.42578125" style="49" customWidth="1"/>
    <col min="7681" max="7681" width="14.140625" style="49" customWidth="1"/>
    <col min="7682" max="7934" width="45.7109375" style="49"/>
    <col min="7935" max="7935" width="23.7109375" style="49" customWidth="1"/>
    <col min="7936" max="7936" width="37.42578125" style="49" customWidth="1"/>
    <col min="7937" max="7937" width="14.140625" style="49" customWidth="1"/>
    <col min="7938" max="8190" width="45.7109375" style="49"/>
    <col min="8191" max="8191" width="23.7109375" style="49" customWidth="1"/>
    <col min="8192" max="8192" width="37.42578125" style="49" customWidth="1"/>
    <col min="8193" max="8193" width="14.140625" style="49" customWidth="1"/>
    <col min="8194" max="8446" width="45.7109375" style="49"/>
    <col min="8447" max="8447" width="23.7109375" style="49" customWidth="1"/>
    <col min="8448" max="8448" width="37.42578125" style="49" customWidth="1"/>
    <col min="8449" max="8449" width="14.140625" style="49" customWidth="1"/>
    <col min="8450" max="8702" width="45.7109375" style="49"/>
    <col min="8703" max="8703" width="23.7109375" style="49" customWidth="1"/>
    <col min="8704" max="8704" width="37.42578125" style="49" customWidth="1"/>
    <col min="8705" max="8705" width="14.140625" style="49" customWidth="1"/>
    <col min="8706" max="8958" width="45.7109375" style="49"/>
    <col min="8959" max="8959" width="23.7109375" style="49" customWidth="1"/>
    <col min="8960" max="8960" width="37.42578125" style="49" customWidth="1"/>
    <col min="8961" max="8961" width="14.140625" style="49" customWidth="1"/>
    <col min="8962" max="9214" width="45.7109375" style="49"/>
    <col min="9215" max="9215" width="23.7109375" style="49" customWidth="1"/>
    <col min="9216" max="9216" width="37.42578125" style="49" customWidth="1"/>
    <col min="9217" max="9217" width="14.140625" style="49" customWidth="1"/>
    <col min="9218" max="9470" width="45.7109375" style="49"/>
    <col min="9471" max="9471" width="23.7109375" style="49" customWidth="1"/>
    <col min="9472" max="9472" width="37.42578125" style="49" customWidth="1"/>
    <col min="9473" max="9473" width="14.140625" style="49" customWidth="1"/>
    <col min="9474" max="9726" width="45.7109375" style="49"/>
    <col min="9727" max="9727" width="23.7109375" style="49" customWidth="1"/>
    <col min="9728" max="9728" width="37.42578125" style="49" customWidth="1"/>
    <col min="9729" max="9729" width="14.140625" style="49" customWidth="1"/>
    <col min="9730" max="9982" width="45.7109375" style="49"/>
    <col min="9983" max="9983" width="23.7109375" style="49" customWidth="1"/>
    <col min="9984" max="9984" width="37.42578125" style="49" customWidth="1"/>
    <col min="9985" max="9985" width="14.140625" style="49" customWidth="1"/>
    <col min="9986" max="10238" width="45.7109375" style="49"/>
    <col min="10239" max="10239" width="23.7109375" style="49" customWidth="1"/>
    <col min="10240" max="10240" width="37.42578125" style="49" customWidth="1"/>
    <col min="10241" max="10241" width="14.140625" style="49" customWidth="1"/>
    <col min="10242" max="10494" width="45.7109375" style="49"/>
    <col min="10495" max="10495" width="23.7109375" style="49" customWidth="1"/>
    <col min="10496" max="10496" width="37.42578125" style="49" customWidth="1"/>
    <col min="10497" max="10497" width="14.140625" style="49" customWidth="1"/>
    <col min="10498" max="10750" width="45.7109375" style="49"/>
    <col min="10751" max="10751" width="23.7109375" style="49" customWidth="1"/>
    <col min="10752" max="10752" width="37.42578125" style="49" customWidth="1"/>
    <col min="10753" max="10753" width="14.140625" style="49" customWidth="1"/>
    <col min="10754" max="11006" width="45.7109375" style="49"/>
    <col min="11007" max="11007" width="23.7109375" style="49" customWidth="1"/>
    <col min="11008" max="11008" width="37.42578125" style="49" customWidth="1"/>
    <col min="11009" max="11009" width="14.140625" style="49" customWidth="1"/>
    <col min="11010" max="11262" width="45.7109375" style="49"/>
    <col min="11263" max="11263" width="23.7109375" style="49" customWidth="1"/>
    <col min="11264" max="11264" width="37.42578125" style="49" customWidth="1"/>
    <col min="11265" max="11265" width="14.140625" style="49" customWidth="1"/>
    <col min="11266" max="11518" width="45.7109375" style="49"/>
    <col min="11519" max="11519" width="23.7109375" style="49" customWidth="1"/>
    <col min="11520" max="11520" width="37.42578125" style="49" customWidth="1"/>
    <col min="11521" max="11521" width="14.140625" style="49" customWidth="1"/>
    <col min="11522" max="11774" width="45.7109375" style="49"/>
    <col min="11775" max="11775" width="23.7109375" style="49" customWidth="1"/>
    <col min="11776" max="11776" width="37.42578125" style="49" customWidth="1"/>
    <col min="11777" max="11777" width="14.140625" style="49" customWidth="1"/>
    <col min="11778" max="12030" width="45.7109375" style="49"/>
    <col min="12031" max="12031" width="23.7109375" style="49" customWidth="1"/>
    <col min="12032" max="12032" width="37.42578125" style="49" customWidth="1"/>
    <col min="12033" max="12033" width="14.140625" style="49" customWidth="1"/>
    <col min="12034" max="12286" width="45.7109375" style="49"/>
    <col min="12287" max="12287" width="23.7109375" style="49" customWidth="1"/>
    <col min="12288" max="12288" width="37.42578125" style="49" customWidth="1"/>
    <col min="12289" max="12289" width="14.140625" style="49" customWidth="1"/>
    <col min="12290" max="12542" width="45.7109375" style="49"/>
    <col min="12543" max="12543" width="23.7109375" style="49" customWidth="1"/>
    <col min="12544" max="12544" width="37.42578125" style="49" customWidth="1"/>
    <col min="12545" max="12545" width="14.140625" style="49" customWidth="1"/>
    <col min="12546" max="12798" width="45.7109375" style="49"/>
    <col min="12799" max="12799" width="23.7109375" style="49" customWidth="1"/>
    <col min="12800" max="12800" width="37.42578125" style="49" customWidth="1"/>
    <col min="12801" max="12801" width="14.140625" style="49" customWidth="1"/>
    <col min="12802" max="13054" width="45.7109375" style="49"/>
    <col min="13055" max="13055" width="23.7109375" style="49" customWidth="1"/>
    <col min="13056" max="13056" width="37.42578125" style="49" customWidth="1"/>
    <col min="13057" max="13057" width="14.140625" style="49" customWidth="1"/>
    <col min="13058" max="13310" width="45.7109375" style="49"/>
    <col min="13311" max="13311" width="23.7109375" style="49" customWidth="1"/>
    <col min="13312" max="13312" width="37.42578125" style="49" customWidth="1"/>
    <col min="13313" max="13313" width="14.140625" style="49" customWidth="1"/>
    <col min="13314" max="13566" width="45.7109375" style="49"/>
    <col min="13567" max="13567" width="23.7109375" style="49" customWidth="1"/>
    <col min="13568" max="13568" width="37.42578125" style="49" customWidth="1"/>
    <col min="13569" max="13569" width="14.140625" style="49" customWidth="1"/>
    <col min="13570" max="13822" width="45.7109375" style="49"/>
    <col min="13823" max="13823" width="23.7109375" style="49" customWidth="1"/>
    <col min="13824" max="13824" width="37.42578125" style="49" customWidth="1"/>
    <col min="13825" max="13825" width="14.140625" style="49" customWidth="1"/>
    <col min="13826" max="14078" width="45.7109375" style="49"/>
    <col min="14079" max="14079" width="23.7109375" style="49" customWidth="1"/>
    <col min="14080" max="14080" width="37.42578125" style="49" customWidth="1"/>
    <col min="14081" max="14081" width="14.140625" style="49" customWidth="1"/>
    <col min="14082" max="14334" width="45.7109375" style="49"/>
    <col min="14335" max="14335" width="23.7109375" style="49" customWidth="1"/>
    <col min="14336" max="14336" width="37.42578125" style="49" customWidth="1"/>
    <col min="14337" max="14337" width="14.140625" style="49" customWidth="1"/>
    <col min="14338" max="14590" width="45.7109375" style="49"/>
    <col min="14591" max="14591" width="23.7109375" style="49" customWidth="1"/>
    <col min="14592" max="14592" width="37.42578125" style="49" customWidth="1"/>
    <col min="14593" max="14593" width="14.140625" style="49" customWidth="1"/>
    <col min="14594" max="14846" width="45.7109375" style="49"/>
    <col min="14847" max="14847" width="23.7109375" style="49" customWidth="1"/>
    <col min="14848" max="14848" width="37.42578125" style="49" customWidth="1"/>
    <col min="14849" max="14849" width="14.140625" style="49" customWidth="1"/>
    <col min="14850" max="15102" width="45.7109375" style="49"/>
    <col min="15103" max="15103" width="23.7109375" style="49" customWidth="1"/>
    <col min="15104" max="15104" width="37.42578125" style="49" customWidth="1"/>
    <col min="15105" max="15105" width="14.140625" style="49" customWidth="1"/>
    <col min="15106" max="15358" width="45.7109375" style="49"/>
    <col min="15359" max="15359" width="23.7109375" style="49" customWidth="1"/>
    <col min="15360" max="15360" width="37.42578125" style="49" customWidth="1"/>
    <col min="15361" max="15361" width="14.140625" style="49" customWidth="1"/>
    <col min="15362" max="15614" width="45.7109375" style="49"/>
    <col min="15615" max="15615" width="23.7109375" style="49" customWidth="1"/>
    <col min="15616" max="15616" width="37.42578125" style="49" customWidth="1"/>
    <col min="15617" max="15617" width="14.140625" style="49" customWidth="1"/>
    <col min="15618" max="15870" width="45.7109375" style="49"/>
    <col min="15871" max="15871" width="23.7109375" style="49" customWidth="1"/>
    <col min="15872" max="15872" width="37.42578125" style="49" customWidth="1"/>
    <col min="15873" max="15873" width="14.140625" style="49" customWidth="1"/>
    <col min="15874" max="16126" width="45.7109375" style="49"/>
    <col min="16127" max="16127" width="23.7109375" style="49" customWidth="1"/>
    <col min="16128" max="16128" width="37.42578125" style="49" customWidth="1"/>
    <col min="16129" max="16129" width="14.140625" style="49" customWidth="1"/>
    <col min="16130" max="16384" width="45.7109375" style="49"/>
  </cols>
  <sheetData>
    <row r="1" spans="1:5" s="48" customFormat="1" ht="87" customHeight="1">
      <c r="A1" s="157" t="s">
        <v>272</v>
      </c>
      <c r="B1" s="157"/>
      <c r="C1" s="157"/>
    </row>
    <row r="2" spans="1:5" ht="16.5" customHeight="1">
      <c r="A2" s="108"/>
      <c r="B2" s="109"/>
      <c r="C2" s="110" t="s">
        <v>165</v>
      </c>
    </row>
    <row r="3" spans="1:5" s="50" customFormat="1" ht="24.75" customHeight="1">
      <c r="A3" s="158" t="s">
        <v>166</v>
      </c>
      <c r="B3" s="160" t="s">
        <v>0</v>
      </c>
      <c r="C3" s="162" t="s">
        <v>188</v>
      </c>
      <c r="D3" s="162" t="s">
        <v>253</v>
      </c>
      <c r="E3" s="111"/>
    </row>
    <row r="4" spans="1:5" s="50" customFormat="1" ht="14.25" customHeight="1">
      <c r="A4" s="159"/>
      <c r="B4" s="161"/>
      <c r="C4" s="163"/>
      <c r="D4" s="163"/>
      <c r="E4" s="106" t="s">
        <v>216</v>
      </c>
    </row>
    <row r="5" spans="1:5" ht="25.5" customHeight="1">
      <c r="A5" s="112" t="s">
        <v>167</v>
      </c>
      <c r="B5" s="113" t="s">
        <v>168</v>
      </c>
      <c r="C5" s="114">
        <f>C6+C8+C10+C13</f>
        <v>900000</v>
      </c>
      <c r="D5" s="147">
        <f>D6+D8+D10+D13</f>
        <v>279658.15999999997</v>
      </c>
      <c r="E5" s="97">
        <f>D5/C5</f>
        <v>0.31073128888888885</v>
      </c>
    </row>
    <row r="6" spans="1:5" ht="22.5" customHeight="1">
      <c r="A6" s="112" t="s">
        <v>169</v>
      </c>
      <c r="B6" s="115" t="s">
        <v>170</v>
      </c>
      <c r="C6" s="114">
        <f>C7</f>
        <v>30000</v>
      </c>
      <c r="D6" s="147">
        <f>D7</f>
        <v>14861.44</v>
      </c>
      <c r="E6" s="97">
        <f t="shared" ref="E6:E27" si="0">D6/C6</f>
        <v>0.49538133333333334</v>
      </c>
    </row>
    <row r="7" spans="1:5" ht="23.25" customHeight="1">
      <c r="A7" s="116" t="s">
        <v>171</v>
      </c>
      <c r="B7" s="117" t="s">
        <v>172</v>
      </c>
      <c r="C7" s="118">
        <v>30000</v>
      </c>
      <c r="D7" s="148">
        <v>14861.44</v>
      </c>
      <c r="E7" s="97">
        <f t="shared" si="0"/>
        <v>0.49538133333333334</v>
      </c>
    </row>
    <row r="8" spans="1:5" ht="22.5" customHeight="1">
      <c r="A8" s="112" t="s">
        <v>173</v>
      </c>
      <c r="B8" s="115" t="s">
        <v>174</v>
      </c>
      <c r="C8" s="114">
        <f>C9</f>
        <v>40000</v>
      </c>
      <c r="D8" s="147">
        <f>D9</f>
        <v>419.42</v>
      </c>
      <c r="E8" s="97">
        <f t="shared" si="0"/>
        <v>1.04855E-2</v>
      </c>
    </row>
    <row r="9" spans="1:5" ht="39.75" customHeight="1">
      <c r="A9" s="119" t="s">
        <v>217</v>
      </c>
      <c r="B9" s="98" t="s">
        <v>211</v>
      </c>
      <c r="C9" s="120">
        <v>40000</v>
      </c>
      <c r="D9" s="149">
        <v>419.42</v>
      </c>
      <c r="E9" s="97">
        <f t="shared" si="0"/>
        <v>1.04855E-2</v>
      </c>
    </row>
    <row r="10" spans="1:5" ht="21" customHeight="1">
      <c r="A10" s="112" t="s">
        <v>175</v>
      </c>
      <c r="B10" s="121" t="s">
        <v>218</v>
      </c>
      <c r="C10" s="114">
        <f>C11+C12</f>
        <v>610000</v>
      </c>
      <c r="D10" s="147">
        <f>D11+D12</f>
        <v>264377.3</v>
      </c>
      <c r="E10" s="97">
        <f t="shared" si="0"/>
        <v>0.43340540983606557</v>
      </c>
    </row>
    <row r="11" spans="1:5" ht="32.25" customHeight="1">
      <c r="A11" s="122" t="s">
        <v>176</v>
      </c>
      <c r="B11" s="123" t="s">
        <v>177</v>
      </c>
      <c r="C11" s="118">
        <v>10000</v>
      </c>
      <c r="D11" s="148">
        <v>3394.35</v>
      </c>
      <c r="E11" s="97">
        <f t="shared" si="0"/>
        <v>0.33943499999999999</v>
      </c>
    </row>
    <row r="12" spans="1:5" ht="25.5" customHeight="1">
      <c r="A12" s="116" t="s">
        <v>178</v>
      </c>
      <c r="B12" s="124" t="s">
        <v>179</v>
      </c>
      <c r="C12" s="118">
        <v>600000</v>
      </c>
      <c r="D12" s="148">
        <v>260982.95</v>
      </c>
      <c r="E12" s="97">
        <f t="shared" si="0"/>
        <v>0.43497158333333336</v>
      </c>
    </row>
    <row r="13" spans="1:5" ht="69" customHeight="1">
      <c r="A13" s="116" t="s">
        <v>189</v>
      </c>
      <c r="B13" s="125" t="s">
        <v>190</v>
      </c>
      <c r="C13" s="126">
        <v>220000</v>
      </c>
      <c r="D13" s="126">
        <v>0</v>
      </c>
      <c r="E13" s="97">
        <f t="shared" si="0"/>
        <v>0</v>
      </c>
    </row>
    <row r="14" spans="1:5" ht="27" customHeight="1">
      <c r="A14" s="127" t="s">
        <v>180</v>
      </c>
      <c r="B14" s="128" t="s">
        <v>181</v>
      </c>
      <c r="C14" s="129">
        <f>C15</f>
        <v>8387733</v>
      </c>
      <c r="D14" s="129">
        <f>D15</f>
        <v>4178480.94</v>
      </c>
      <c r="E14" s="97">
        <f t="shared" si="0"/>
        <v>0.49816570699138851</v>
      </c>
    </row>
    <row r="15" spans="1:5" ht="45.75" customHeight="1">
      <c r="A15" s="112" t="s">
        <v>182</v>
      </c>
      <c r="B15" s="115" t="s">
        <v>183</v>
      </c>
      <c r="C15" s="130">
        <f>C16+C17+C18</f>
        <v>8387733</v>
      </c>
      <c r="D15" s="130">
        <f>D16+D17+D18</f>
        <v>4178480.94</v>
      </c>
      <c r="E15" s="97">
        <f t="shared" si="0"/>
        <v>0.49816570699138851</v>
      </c>
    </row>
    <row r="16" spans="1:5" ht="42" customHeight="1">
      <c r="A16" s="122" t="s">
        <v>219</v>
      </c>
      <c r="B16" s="131" t="s">
        <v>184</v>
      </c>
      <c r="C16" s="118">
        <v>6920285</v>
      </c>
      <c r="D16" s="130">
        <v>4033113</v>
      </c>
      <c r="E16" s="97">
        <f t="shared" si="0"/>
        <v>0.58279579525987735</v>
      </c>
    </row>
    <row r="17" spans="1:5" ht="39" customHeight="1">
      <c r="A17" s="122" t="s">
        <v>220</v>
      </c>
      <c r="B17" s="131" t="s">
        <v>185</v>
      </c>
      <c r="C17" s="118">
        <v>87848</v>
      </c>
      <c r="D17" s="129">
        <v>45367.94</v>
      </c>
      <c r="E17" s="97">
        <f t="shared" si="0"/>
        <v>0.51643679992714686</v>
      </c>
    </row>
    <row r="18" spans="1:5" ht="38.25" customHeight="1">
      <c r="A18" s="132" t="s">
        <v>221</v>
      </c>
      <c r="B18" s="131" t="s">
        <v>191</v>
      </c>
      <c r="C18" s="130">
        <f>C19+C20+C21+C22+C23+C24+C25+C26</f>
        <v>1379600</v>
      </c>
      <c r="D18" s="130">
        <f>D19+D20+D21+D22+D23+D24</f>
        <v>100000</v>
      </c>
      <c r="E18" s="97">
        <f t="shared" si="0"/>
        <v>7.2484778196578725E-2</v>
      </c>
    </row>
    <row r="19" spans="1:5" ht="69" customHeight="1">
      <c r="A19" s="132" t="s">
        <v>222</v>
      </c>
      <c r="B19" s="131" t="s">
        <v>223</v>
      </c>
      <c r="C19" s="130">
        <v>60000</v>
      </c>
      <c r="D19" s="130">
        <v>100000</v>
      </c>
      <c r="E19" s="97">
        <f t="shared" si="0"/>
        <v>1.6666666666666667</v>
      </c>
    </row>
    <row r="20" spans="1:5" ht="69" customHeight="1">
      <c r="A20" s="132" t="s">
        <v>224</v>
      </c>
      <c r="B20" s="131" t="s">
        <v>225</v>
      </c>
      <c r="C20" s="130">
        <v>0</v>
      </c>
      <c r="D20" s="130">
        <v>0</v>
      </c>
      <c r="E20" s="97" t="e">
        <f t="shared" si="0"/>
        <v>#DIV/0!</v>
      </c>
    </row>
    <row r="21" spans="1:5" ht="69" customHeight="1">
      <c r="A21" s="132" t="s">
        <v>226</v>
      </c>
      <c r="B21" s="131" t="s">
        <v>227</v>
      </c>
      <c r="C21" s="130">
        <v>0</v>
      </c>
      <c r="D21" s="130">
        <v>0</v>
      </c>
      <c r="E21" s="97" t="e">
        <f t="shared" si="0"/>
        <v>#DIV/0!</v>
      </c>
    </row>
    <row r="22" spans="1:5" ht="69" customHeight="1">
      <c r="A22" s="132" t="s">
        <v>228</v>
      </c>
      <c r="B22" s="131" t="s">
        <v>229</v>
      </c>
      <c r="C22" s="130">
        <v>1272600</v>
      </c>
      <c r="D22" s="130">
        <v>0</v>
      </c>
      <c r="E22" s="97">
        <f t="shared" si="0"/>
        <v>0</v>
      </c>
    </row>
    <row r="23" spans="1:5" s="51" customFormat="1" ht="0.75" customHeight="1">
      <c r="A23" s="132" t="s">
        <v>230</v>
      </c>
      <c r="B23" s="131" t="s">
        <v>231</v>
      </c>
      <c r="C23" s="129">
        <v>0</v>
      </c>
      <c r="D23" s="129">
        <v>0</v>
      </c>
      <c r="E23" s="97" t="e">
        <f t="shared" si="0"/>
        <v>#DIV/0!</v>
      </c>
    </row>
    <row r="24" spans="1:5" s="51" customFormat="1" ht="69" hidden="1" customHeight="1">
      <c r="A24" s="132" t="s">
        <v>232</v>
      </c>
      <c r="B24" s="131" t="s">
        <v>233</v>
      </c>
      <c r="C24" s="129">
        <v>0</v>
      </c>
      <c r="D24" s="129">
        <v>0</v>
      </c>
      <c r="E24" s="97" t="e">
        <f t="shared" si="0"/>
        <v>#DIV/0!</v>
      </c>
    </row>
    <row r="25" spans="1:5" s="51" customFormat="1" ht="69" customHeight="1">
      <c r="A25" s="132" t="s">
        <v>230</v>
      </c>
      <c r="B25" s="131" t="s">
        <v>231</v>
      </c>
      <c r="C25" s="129">
        <v>0</v>
      </c>
      <c r="D25" s="129"/>
      <c r="E25" s="97" t="e">
        <f t="shared" si="0"/>
        <v>#DIV/0!</v>
      </c>
    </row>
    <row r="26" spans="1:5" s="51" customFormat="1" ht="69" customHeight="1">
      <c r="A26" s="132" t="s">
        <v>232</v>
      </c>
      <c r="B26" s="131" t="s">
        <v>233</v>
      </c>
      <c r="C26" s="129">
        <v>47000</v>
      </c>
      <c r="D26" s="129"/>
      <c r="E26" s="97">
        <f t="shared" si="0"/>
        <v>0</v>
      </c>
    </row>
    <row r="27" spans="1:5" ht="22.5" customHeight="1">
      <c r="A27" s="116"/>
      <c r="B27" s="133" t="s">
        <v>186</v>
      </c>
      <c r="C27" s="146">
        <f>C14+C5</f>
        <v>9287733</v>
      </c>
      <c r="D27" s="146">
        <f>D14+D5</f>
        <v>4458139.0999999996</v>
      </c>
      <c r="E27" s="97">
        <f t="shared" si="0"/>
        <v>0.48000293505422686</v>
      </c>
    </row>
    <row r="28" spans="1:5" ht="69" customHeight="1">
      <c r="A28" s="134"/>
      <c r="B28" s="134"/>
      <c r="C28" s="134"/>
    </row>
    <row r="31" spans="1:5" ht="69" customHeight="1">
      <c r="B31" s="49" t="s">
        <v>187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</vt:lpstr>
      <vt:lpstr>дох-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2020-07-10T12:49:37Z</dcterms:modified>
</cp:coreProperties>
</file>