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228" windowWidth="14808" windowHeight="7896" tabRatio="808"/>
  </bookViews>
  <sheets>
    <sheet name="прил 3-2 " sheetId="20" r:id="rId1"/>
    <sheet name="прил 5-2" sheetId="30" r:id="rId2"/>
    <sheet name="прил 7-2" sheetId="31" r:id="rId3"/>
  </sheets>
  <definedNames>
    <definedName name="_xlnm._FilterDatabase" localSheetId="0" hidden="1">'прил 3-2 '!$A$9:$G$252</definedName>
    <definedName name="_xlnm.Print_Area" localSheetId="0">'прил 3-2 '!$A$1:$I$258</definedName>
  </definedNames>
  <calcPr calcId="124519"/>
</workbook>
</file>

<file path=xl/calcChain.xml><?xml version="1.0" encoding="utf-8"?>
<calcChain xmlns="http://schemas.openxmlformats.org/spreadsheetml/2006/main">
  <c r="I258" i="31"/>
  <c r="H257"/>
  <c r="I257" s="1"/>
  <c r="I256"/>
  <c r="H256"/>
  <c r="I255"/>
  <c r="H255"/>
  <c r="I254"/>
  <c r="H254"/>
  <c r="H253"/>
  <c r="G253"/>
  <c r="I253" s="1"/>
  <c r="I252"/>
  <c r="I251"/>
  <c r="H251"/>
  <c r="I250"/>
  <c r="H250"/>
  <c r="I249"/>
  <c r="H249"/>
  <c r="I248"/>
  <c r="H248"/>
  <c r="H247"/>
  <c r="G247"/>
  <c r="I247" s="1"/>
  <c r="I246"/>
  <c r="I245"/>
  <c r="H245"/>
  <c r="I244"/>
  <c r="H244"/>
  <c r="I243"/>
  <c r="H242"/>
  <c r="I242" s="1"/>
  <c r="G242"/>
  <c r="H241"/>
  <c r="I241" s="1"/>
  <c r="G241"/>
  <c r="I240"/>
  <c r="H239"/>
  <c r="I239" s="1"/>
  <c r="G239"/>
  <c r="H238"/>
  <c r="I238" s="1"/>
  <c r="G238"/>
  <c r="H237"/>
  <c r="I237" s="1"/>
  <c r="G237"/>
  <c r="H236"/>
  <c r="I236" s="1"/>
  <c r="G236"/>
  <c r="H235"/>
  <c r="I235" s="1"/>
  <c r="G235"/>
  <c r="I234"/>
  <c r="H233"/>
  <c r="I233" s="1"/>
  <c r="G233"/>
  <c r="H232"/>
  <c r="I232" s="1"/>
  <c r="G232"/>
  <c r="H231"/>
  <c r="I231" s="1"/>
  <c r="G231"/>
  <c r="H230"/>
  <c r="I230" s="1"/>
  <c r="G230"/>
  <c r="H229"/>
  <c r="I229" s="1"/>
  <c r="G229"/>
  <c r="I228"/>
  <c r="H227"/>
  <c r="I227" s="1"/>
  <c r="G227"/>
  <c r="H226"/>
  <c r="I226" s="1"/>
  <c r="G226"/>
  <c r="H225"/>
  <c r="I225" s="1"/>
  <c r="G225"/>
  <c r="H224"/>
  <c r="I224" s="1"/>
  <c r="H223"/>
  <c r="I223" s="1"/>
  <c r="G223"/>
  <c r="H222"/>
  <c r="I222" s="1"/>
  <c r="G222"/>
  <c r="H221"/>
  <c r="I221" s="1"/>
  <c r="G221"/>
  <c r="I220"/>
  <c r="H219"/>
  <c r="I219" s="1"/>
  <c r="H218"/>
  <c r="I218" s="1"/>
  <c r="H217"/>
  <c r="I217" s="1"/>
  <c r="H216"/>
  <c r="I216" s="1"/>
  <c r="G216"/>
  <c r="I215"/>
  <c r="H214"/>
  <c r="I214" s="1"/>
  <c r="H213"/>
  <c r="I213" s="1"/>
  <c r="H212"/>
  <c r="I212" s="1"/>
  <c r="H211"/>
  <c r="I211" s="1"/>
  <c r="G211"/>
  <c r="H210"/>
  <c r="I210" s="1"/>
  <c r="I209"/>
  <c r="H208"/>
  <c r="I208" s="1"/>
  <c r="H207"/>
  <c r="I207" s="1"/>
  <c r="I206"/>
  <c r="H206"/>
  <c r="H205"/>
  <c r="G205"/>
  <c r="I205" s="1"/>
  <c r="I204"/>
  <c r="I203"/>
  <c r="H202"/>
  <c r="I202" s="1"/>
  <c r="G202"/>
  <c r="G201"/>
  <c r="G200" s="1"/>
  <c r="G199"/>
  <c r="I198"/>
  <c r="H197"/>
  <c r="G197"/>
  <c r="I197" s="1"/>
  <c r="H196"/>
  <c r="I196" s="1"/>
  <c r="G196"/>
  <c r="H195"/>
  <c r="G195"/>
  <c r="G194" s="1"/>
  <c r="H194"/>
  <c r="I193"/>
  <c r="I192"/>
  <c r="H191"/>
  <c r="I191" s="1"/>
  <c r="G191"/>
  <c r="H190"/>
  <c r="I190" s="1"/>
  <c r="G190"/>
  <c r="H189"/>
  <c r="I189" s="1"/>
  <c r="G189"/>
  <c r="H188"/>
  <c r="I188" s="1"/>
  <c r="G188"/>
  <c r="I187"/>
  <c r="I186"/>
  <c r="I185"/>
  <c r="H184"/>
  <c r="I184" s="1"/>
  <c r="G184"/>
  <c r="H183"/>
  <c r="G183"/>
  <c r="I183" s="1"/>
  <c r="H182"/>
  <c r="I182" s="1"/>
  <c r="G182"/>
  <c r="G181"/>
  <c r="I180"/>
  <c r="I179"/>
  <c r="H178"/>
  <c r="I178" s="1"/>
  <c r="G178"/>
  <c r="H177"/>
  <c r="I177" s="1"/>
  <c r="G177"/>
  <c r="H176"/>
  <c r="I176" s="1"/>
  <c r="G176"/>
  <c r="H175"/>
  <c r="I175" s="1"/>
  <c r="G175"/>
  <c r="I174"/>
  <c r="I173"/>
  <c r="I172"/>
  <c r="I171"/>
  <c r="I170"/>
  <c r="H169"/>
  <c r="I169" s="1"/>
  <c r="G169"/>
  <c r="G168"/>
  <c r="G167" s="1"/>
  <c r="G166"/>
  <c r="I165"/>
  <c r="I164"/>
  <c r="H163"/>
  <c r="I163" s="1"/>
  <c r="G163"/>
  <c r="G162"/>
  <c r="G161" s="1"/>
  <c r="G160"/>
  <c r="I159"/>
  <c r="H158"/>
  <c r="G158"/>
  <c r="I158" s="1"/>
  <c r="H157"/>
  <c r="I151"/>
  <c r="H150"/>
  <c r="G150"/>
  <c r="I150" s="1"/>
  <c r="H149"/>
  <c r="G147"/>
  <c r="I146"/>
  <c r="H145"/>
  <c r="I145" s="1"/>
  <c r="H144"/>
  <c r="I144" s="1"/>
  <c r="H143"/>
  <c r="I143" s="1"/>
  <c r="H142"/>
  <c r="I142" s="1"/>
  <c r="I141"/>
  <c r="H140"/>
  <c r="I140" s="1"/>
  <c r="H139"/>
  <c r="I139" s="1"/>
  <c r="H138"/>
  <c r="I138" s="1"/>
  <c r="I137"/>
  <c r="H136"/>
  <c r="I136" s="1"/>
  <c r="H135"/>
  <c r="I135" s="1"/>
  <c r="H134"/>
  <c r="I134" s="1"/>
  <c r="H133"/>
  <c r="I133" s="1"/>
  <c r="I132"/>
  <c r="H131"/>
  <c r="I131" s="1"/>
  <c r="G131"/>
  <c r="H130"/>
  <c r="I130" s="1"/>
  <c r="G130"/>
  <c r="H129"/>
  <c r="I129" s="1"/>
  <c r="G129"/>
  <c r="H128"/>
  <c r="I128" s="1"/>
  <c r="G128"/>
  <c r="I127"/>
  <c r="H126"/>
  <c r="I126" s="1"/>
  <c r="G126"/>
  <c r="H125"/>
  <c r="I125" s="1"/>
  <c r="G125"/>
  <c r="H124"/>
  <c r="I124" s="1"/>
  <c r="G124"/>
  <c r="H123"/>
  <c r="I123" s="1"/>
  <c r="G123"/>
  <c r="G122"/>
  <c r="G121"/>
  <c r="I119"/>
  <c r="H118"/>
  <c r="I118" s="1"/>
  <c r="I117"/>
  <c r="H117"/>
  <c r="I116"/>
  <c r="H115"/>
  <c r="I115" s="1"/>
  <c r="H114"/>
  <c r="I114" s="1"/>
  <c r="H113"/>
  <c r="I113" s="1"/>
  <c r="I112"/>
  <c r="H112"/>
  <c r="I111"/>
  <c r="H111"/>
  <c r="I110"/>
  <c r="H110"/>
  <c r="I109"/>
  <c r="H109"/>
  <c r="I108"/>
  <c r="H108"/>
  <c r="H107"/>
  <c r="G107"/>
  <c r="I107" s="1"/>
  <c r="I106"/>
  <c r="H105"/>
  <c r="G105"/>
  <c r="I105" s="1"/>
  <c r="H104"/>
  <c r="I103"/>
  <c r="I102"/>
  <c r="H101"/>
  <c r="I101" s="1"/>
  <c r="G101"/>
  <c r="H100"/>
  <c r="I100" s="1"/>
  <c r="G100"/>
  <c r="I99"/>
  <c r="H98"/>
  <c r="I98" s="1"/>
  <c r="G98"/>
  <c r="H97"/>
  <c r="I97" s="1"/>
  <c r="G97"/>
  <c r="H96"/>
  <c r="I96" s="1"/>
  <c r="G96"/>
  <c r="H95"/>
  <c r="I95" s="1"/>
  <c r="G95"/>
  <c r="G94" s="1"/>
  <c r="G93" s="1"/>
  <c r="H94"/>
  <c r="I94" s="1"/>
  <c r="H93"/>
  <c r="I93" s="1"/>
  <c r="I92"/>
  <c r="I91"/>
  <c r="H90"/>
  <c r="I90" s="1"/>
  <c r="G90"/>
  <c r="I89"/>
  <c r="H88"/>
  <c r="G88"/>
  <c r="G87" s="1"/>
  <c r="G86" s="1"/>
  <c r="H87"/>
  <c r="I85"/>
  <c r="H84"/>
  <c r="I84" s="1"/>
  <c r="G84"/>
  <c r="I83"/>
  <c r="H82"/>
  <c r="I82" s="1"/>
  <c r="G82"/>
  <c r="H81"/>
  <c r="I81" s="1"/>
  <c r="G81"/>
  <c r="H80"/>
  <c r="I80" s="1"/>
  <c r="G80"/>
  <c r="G79"/>
  <c r="G78"/>
  <c r="G77"/>
  <c r="G76"/>
  <c r="I75"/>
  <c r="H74"/>
  <c r="I74" s="1"/>
  <c r="H73"/>
  <c r="I73" s="1"/>
  <c r="G73"/>
  <c r="H72"/>
  <c r="G72"/>
  <c r="I72" s="1"/>
  <c r="I71"/>
  <c r="I70"/>
  <c r="I69"/>
  <c r="I68"/>
  <c r="H67"/>
  <c r="I67" s="1"/>
  <c r="G67"/>
  <c r="H66"/>
  <c r="G66"/>
  <c r="I66" s="1"/>
  <c r="H65"/>
  <c r="I65" s="1"/>
  <c r="I61" s="1"/>
  <c r="G65"/>
  <c r="H64"/>
  <c r="G64"/>
  <c r="I64" s="1"/>
  <c r="H63"/>
  <c r="I63" s="1"/>
  <c r="G63"/>
  <c r="H62"/>
  <c r="G62"/>
  <c r="I62" s="1"/>
  <c r="H61"/>
  <c r="G61"/>
  <c r="I60"/>
  <c r="H59"/>
  <c r="I59" s="1"/>
  <c r="H58"/>
  <c r="I58" s="1"/>
  <c r="H57"/>
  <c r="I57" s="1"/>
  <c r="H56"/>
  <c r="I56" s="1"/>
  <c r="H55"/>
  <c r="I55" s="1"/>
  <c r="G55"/>
  <c r="I54"/>
  <c r="H53"/>
  <c r="I53" s="1"/>
  <c r="G53"/>
  <c r="I52"/>
  <c r="H51"/>
  <c r="I51" s="1"/>
  <c r="G51"/>
  <c r="H50"/>
  <c r="I50" s="1"/>
  <c r="G50"/>
  <c r="H49"/>
  <c r="I49" s="1"/>
  <c r="G49"/>
  <c r="H48"/>
  <c r="G48"/>
  <c r="I48" s="1"/>
  <c r="I47"/>
  <c r="H46"/>
  <c r="I46" s="1"/>
  <c r="I45"/>
  <c r="H44"/>
  <c r="I44" s="1"/>
  <c r="G44"/>
  <c r="H43"/>
  <c r="I43" s="1"/>
  <c r="G43"/>
  <c r="G42" s="1"/>
  <c r="H42"/>
  <c r="I42" s="1"/>
  <c r="I41"/>
  <c r="I40"/>
  <c r="I39"/>
  <c r="I38"/>
  <c r="I37"/>
  <c r="I36"/>
  <c r="I35"/>
  <c r="H34"/>
  <c r="I34" s="1"/>
  <c r="G34"/>
  <c r="I33"/>
  <c r="H32"/>
  <c r="G32"/>
  <c r="G31" s="1"/>
  <c r="H31"/>
  <c r="H30"/>
  <c r="I29"/>
  <c r="H28"/>
  <c r="I28" s="1"/>
  <c r="G28"/>
  <c r="I27"/>
  <c r="H26"/>
  <c r="I26" s="1"/>
  <c r="I25"/>
  <c r="H24"/>
  <c r="I24" s="1"/>
  <c r="G24"/>
  <c r="H23"/>
  <c r="I23" s="1"/>
  <c r="G23"/>
  <c r="H22"/>
  <c r="I22" s="1"/>
  <c r="G22"/>
  <c r="I17"/>
  <c r="H16"/>
  <c r="I16" s="1"/>
  <c r="H15"/>
  <c r="I15" s="1"/>
  <c r="H14"/>
  <c r="I14" s="1"/>
  <c r="H13"/>
  <c r="I13" s="1"/>
  <c r="H12"/>
  <c r="I12" s="1"/>
  <c r="I258" i="30"/>
  <c r="H257"/>
  <c r="I257" s="1"/>
  <c r="H256"/>
  <c r="I256" s="1"/>
  <c r="I255"/>
  <c r="H255"/>
  <c r="I254"/>
  <c r="H254"/>
  <c r="H253"/>
  <c r="G253"/>
  <c r="I253" s="1"/>
  <c r="I252"/>
  <c r="I251"/>
  <c r="H251"/>
  <c r="I250"/>
  <c r="H250"/>
  <c r="I249"/>
  <c r="H249"/>
  <c r="I248"/>
  <c r="H248"/>
  <c r="H247"/>
  <c r="G247"/>
  <c r="I247" s="1"/>
  <c r="I246"/>
  <c r="I245"/>
  <c r="H245"/>
  <c r="I244"/>
  <c r="H244"/>
  <c r="I243"/>
  <c r="H242"/>
  <c r="I242" s="1"/>
  <c r="G242"/>
  <c r="H241"/>
  <c r="I241" s="1"/>
  <c r="G241"/>
  <c r="I240"/>
  <c r="H239"/>
  <c r="I239" s="1"/>
  <c r="G239"/>
  <c r="H238"/>
  <c r="I238" s="1"/>
  <c r="G238"/>
  <c r="H237"/>
  <c r="I237" s="1"/>
  <c r="G237"/>
  <c r="H236"/>
  <c r="G236"/>
  <c r="G235" s="1"/>
  <c r="H235"/>
  <c r="I235" s="1"/>
  <c r="I234"/>
  <c r="H233"/>
  <c r="I233" s="1"/>
  <c r="G233"/>
  <c r="H232"/>
  <c r="G232"/>
  <c r="I232" s="1"/>
  <c r="H231"/>
  <c r="I231" s="1"/>
  <c r="G231"/>
  <c r="H230"/>
  <c r="G230"/>
  <c r="I230" s="1"/>
  <c r="H229"/>
  <c r="I229" s="1"/>
  <c r="G229"/>
  <c r="I228"/>
  <c r="H227"/>
  <c r="I227" s="1"/>
  <c r="G227"/>
  <c r="H226"/>
  <c r="G226"/>
  <c r="I226" s="1"/>
  <c r="H225"/>
  <c r="I225" s="1"/>
  <c r="G225"/>
  <c r="I224"/>
  <c r="H224"/>
  <c r="H223"/>
  <c r="G223"/>
  <c r="G222" s="1"/>
  <c r="H222"/>
  <c r="I222" s="1"/>
  <c r="H221"/>
  <c r="G221"/>
  <c r="I221" s="1"/>
  <c r="I220"/>
  <c r="H219"/>
  <c r="I219" s="1"/>
  <c r="H218"/>
  <c r="I218" s="1"/>
  <c r="H217"/>
  <c r="I217" s="1"/>
  <c r="H216"/>
  <c r="G216"/>
  <c r="I216" s="1"/>
  <c r="I215"/>
  <c r="I214"/>
  <c r="H214"/>
  <c r="I213"/>
  <c r="H213"/>
  <c r="I212"/>
  <c r="H212"/>
  <c r="H211"/>
  <c r="G211"/>
  <c r="I211" s="1"/>
  <c r="H210"/>
  <c r="I210" s="1"/>
  <c r="I209"/>
  <c r="H208"/>
  <c r="I208" s="1"/>
  <c r="I207"/>
  <c r="H207"/>
  <c r="I206"/>
  <c r="H206"/>
  <c r="H205"/>
  <c r="G205"/>
  <c r="I205" s="1"/>
  <c r="I204"/>
  <c r="I203"/>
  <c r="H202"/>
  <c r="I202" s="1"/>
  <c r="G202"/>
  <c r="G201"/>
  <c r="G200" s="1"/>
  <c r="G199"/>
  <c r="I198"/>
  <c r="H197"/>
  <c r="G197"/>
  <c r="G196" s="1"/>
  <c r="G195" s="1"/>
  <c r="G194" s="1"/>
  <c r="H196"/>
  <c r="I196" s="1"/>
  <c r="I193"/>
  <c r="I192"/>
  <c r="H191"/>
  <c r="G191"/>
  <c r="G190" s="1"/>
  <c r="G189" s="1"/>
  <c r="H190"/>
  <c r="G188"/>
  <c r="I187"/>
  <c r="I186"/>
  <c r="I185"/>
  <c r="H184"/>
  <c r="I184" s="1"/>
  <c r="G184"/>
  <c r="G183"/>
  <c r="G182"/>
  <c r="G181"/>
  <c r="I180"/>
  <c r="I179"/>
  <c r="H178"/>
  <c r="I178" s="1"/>
  <c r="G178"/>
  <c r="H177"/>
  <c r="I177" s="1"/>
  <c r="G177"/>
  <c r="H176"/>
  <c r="I176" s="1"/>
  <c r="G176"/>
  <c r="H175"/>
  <c r="I175" s="1"/>
  <c r="G175"/>
  <c r="I174"/>
  <c r="I173"/>
  <c r="I172"/>
  <c r="I171"/>
  <c r="I170"/>
  <c r="H169"/>
  <c r="I169" s="1"/>
  <c r="G169"/>
  <c r="G168"/>
  <c r="G167" s="1"/>
  <c r="G166"/>
  <c r="I165"/>
  <c r="I164"/>
  <c r="H163"/>
  <c r="I163" s="1"/>
  <c r="G163"/>
  <c r="G162"/>
  <c r="G161" s="1"/>
  <c r="G160"/>
  <c r="I159"/>
  <c r="H158"/>
  <c r="G158"/>
  <c r="I158" s="1"/>
  <c r="H157"/>
  <c r="I151"/>
  <c r="H150"/>
  <c r="G150"/>
  <c r="I150" s="1"/>
  <c r="H149"/>
  <c r="G147"/>
  <c r="I146"/>
  <c r="H145"/>
  <c r="I145" s="1"/>
  <c r="H144"/>
  <c r="I144" s="1"/>
  <c r="H143"/>
  <c r="I143" s="1"/>
  <c r="H142"/>
  <c r="I142" s="1"/>
  <c r="I141"/>
  <c r="H140"/>
  <c r="I140" s="1"/>
  <c r="H139"/>
  <c r="I139" s="1"/>
  <c r="I138"/>
  <c r="H138"/>
  <c r="I137"/>
  <c r="H136"/>
  <c r="I136" s="1"/>
  <c r="H135"/>
  <c r="I135" s="1"/>
  <c r="H134"/>
  <c r="I134" s="1"/>
  <c r="H133"/>
  <c r="I133" s="1"/>
  <c r="I132"/>
  <c r="H131"/>
  <c r="I131" s="1"/>
  <c r="G131"/>
  <c r="H130"/>
  <c r="G130"/>
  <c r="G129" s="1"/>
  <c r="H129"/>
  <c r="I129" s="1"/>
  <c r="G128"/>
  <c r="I127"/>
  <c r="H126"/>
  <c r="G126"/>
  <c r="G125" s="1"/>
  <c r="G124" s="1"/>
  <c r="G122" s="1"/>
  <c r="G121" s="1"/>
  <c r="H125"/>
  <c r="G123"/>
  <c r="I119"/>
  <c r="H118"/>
  <c r="I118" s="1"/>
  <c r="I117"/>
  <c r="H117"/>
  <c r="I116"/>
  <c r="H115"/>
  <c r="I115" s="1"/>
  <c r="H114"/>
  <c r="I114" s="1"/>
  <c r="H113"/>
  <c r="I113" s="1"/>
  <c r="I112"/>
  <c r="H112"/>
  <c r="I111"/>
  <c r="H111"/>
  <c r="H110"/>
  <c r="I110" s="1"/>
  <c r="I109"/>
  <c r="H109"/>
  <c r="I108"/>
  <c r="H108"/>
  <c r="H107"/>
  <c r="G107"/>
  <c r="I107" s="1"/>
  <c r="I106"/>
  <c r="H105"/>
  <c r="G105"/>
  <c r="I105" s="1"/>
  <c r="H104"/>
  <c r="I103"/>
  <c r="I102"/>
  <c r="H101"/>
  <c r="G101"/>
  <c r="I101" s="1"/>
  <c r="H100"/>
  <c r="I100" s="1"/>
  <c r="G100"/>
  <c r="I99"/>
  <c r="H98"/>
  <c r="I98" s="1"/>
  <c r="G98"/>
  <c r="H97"/>
  <c r="I97" s="1"/>
  <c r="G97"/>
  <c r="H96"/>
  <c r="I96" s="1"/>
  <c r="G96"/>
  <c r="H95"/>
  <c r="G95"/>
  <c r="I95" s="1"/>
  <c r="H94"/>
  <c r="H93"/>
  <c r="I92"/>
  <c r="I91"/>
  <c r="H90"/>
  <c r="I90" s="1"/>
  <c r="G90"/>
  <c r="I89"/>
  <c r="H88"/>
  <c r="I88" s="1"/>
  <c r="G88"/>
  <c r="H87"/>
  <c r="I87" s="1"/>
  <c r="G87"/>
  <c r="H86"/>
  <c r="I86" s="1"/>
  <c r="G86"/>
  <c r="I85"/>
  <c r="H84"/>
  <c r="I84" s="1"/>
  <c r="G84"/>
  <c r="I83"/>
  <c r="H82"/>
  <c r="I82" s="1"/>
  <c r="G82"/>
  <c r="H81"/>
  <c r="I81" s="1"/>
  <c r="G81"/>
  <c r="H80"/>
  <c r="G80"/>
  <c r="I80" s="1"/>
  <c r="H79"/>
  <c r="I79" s="1"/>
  <c r="G79"/>
  <c r="H78"/>
  <c r="I78" s="1"/>
  <c r="G78"/>
  <c r="H77"/>
  <c r="I77" s="1"/>
  <c r="G77"/>
  <c r="H76"/>
  <c r="I76" s="1"/>
  <c r="G76"/>
  <c r="I75"/>
  <c r="H74"/>
  <c r="I74" s="1"/>
  <c r="H73"/>
  <c r="I73" s="1"/>
  <c r="G73"/>
  <c r="H72"/>
  <c r="I72" s="1"/>
  <c r="G72"/>
  <c r="I71"/>
  <c r="I70"/>
  <c r="I69"/>
  <c r="I68"/>
  <c r="H67"/>
  <c r="I67" s="1"/>
  <c r="G67"/>
  <c r="H66"/>
  <c r="I66" s="1"/>
  <c r="G66"/>
  <c r="H65"/>
  <c r="I65" s="1"/>
  <c r="I61" s="1"/>
  <c r="G65"/>
  <c r="H64"/>
  <c r="I64" s="1"/>
  <c r="G64"/>
  <c r="H63"/>
  <c r="I63" s="1"/>
  <c r="G63"/>
  <c r="H62"/>
  <c r="I62" s="1"/>
  <c r="G62"/>
  <c r="H61"/>
  <c r="G61"/>
  <c r="I60"/>
  <c r="H59"/>
  <c r="I59" s="1"/>
  <c r="I58"/>
  <c r="H58"/>
  <c r="I57"/>
  <c r="H57"/>
  <c r="I56"/>
  <c r="H56"/>
  <c r="H55"/>
  <c r="G55"/>
  <c r="I55" s="1"/>
  <c r="I54"/>
  <c r="H53"/>
  <c r="G53"/>
  <c r="I53" s="1"/>
  <c r="I52"/>
  <c r="H51"/>
  <c r="G51"/>
  <c r="G50" s="1"/>
  <c r="G49" s="1"/>
  <c r="H50"/>
  <c r="I50" s="1"/>
  <c r="G48"/>
  <c r="I47"/>
  <c r="H46"/>
  <c r="I46" s="1"/>
  <c r="I45"/>
  <c r="H44"/>
  <c r="G44"/>
  <c r="I44" s="1"/>
  <c r="H43"/>
  <c r="I43" s="1"/>
  <c r="G43"/>
  <c r="H42"/>
  <c r="I42" s="1"/>
  <c r="G42"/>
  <c r="I41"/>
  <c r="I40"/>
  <c r="I39"/>
  <c r="I38"/>
  <c r="I37"/>
  <c r="I36"/>
  <c r="I35"/>
  <c r="H34"/>
  <c r="I34" s="1"/>
  <c r="G34"/>
  <c r="I33"/>
  <c r="H32"/>
  <c r="G32"/>
  <c r="G31" s="1"/>
  <c r="H31"/>
  <c r="I29"/>
  <c r="H28"/>
  <c r="I28" s="1"/>
  <c r="G28"/>
  <c r="I27"/>
  <c r="I26"/>
  <c r="H26"/>
  <c r="I25"/>
  <c r="H24"/>
  <c r="I24" s="1"/>
  <c r="G24"/>
  <c r="H23"/>
  <c r="I23" s="1"/>
  <c r="G23"/>
  <c r="H22"/>
  <c r="I22" s="1"/>
  <c r="G22"/>
  <c r="I17"/>
  <c r="H16"/>
  <c r="I16" s="1"/>
  <c r="H15"/>
  <c r="I15" s="1"/>
  <c r="H14"/>
  <c r="I14" s="1"/>
  <c r="I13"/>
  <c r="H13"/>
  <c r="I12"/>
  <c r="H12"/>
  <c r="H21" i="20"/>
  <c r="H122"/>
  <c r="I132"/>
  <c r="H131"/>
  <c r="G131"/>
  <c r="I131" s="1"/>
  <c r="H130"/>
  <c r="H126"/>
  <c r="G126"/>
  <c r="I127"/>
  <c r="I119"/>
  <c r="H118"/>
  <c r="I118" s="1"/>
  <c r="G73"/>
  <c r="G72" s="1"/>
  <c r="I75"/>
  <c r="H74"/>
  <c r="I74" s="1"/>
  <c r="H67"/>
  <c r="G30" i="31" l="1"/>
  <c r="I30" s="1"/>
  <c r="G21"/>
  <c r="G20" s="1"/>
  <c r="G19" s="1"/>
  <c r="G18" s="1"/>
  <c r="G11" s="1"/>
  <c r="I194"/>
  <c r="I31"/>
  <c r="I87"/>
  <c r="I157"/>
  <c r="I32"/>
  <c r="I88"/>
  <c r="G104"/>
  <c r="I104" s="1"/>
  <c r="H148"/>
  <c r="G149"/>
  <c r="G148" s="1"/>
  <c r="H156"/>
  <c r="G157"/>
  <c r="G156" s="1"/>
  <c r="G155" s="1"/>
  <c r="G154" s="1"/>
  <c r="G153" s="1"/>
  <c r="G152" s="1"/>
  <c r="G120" s="1"/>
  <c r="H162"/>
  <c r="H168"/>
  <c r="I195"/>
  <c r="H21"/>
  <c r="H86"/>
  <c r="H181"/>
  <c r="I181" s="1"/>
  <c r="H201"/>
  <c r="I31" i="30"/>
  <c r="I125"/>
  <c r="G30"/>
  <c r="G21"/>
  <c r="G20" s="1"/>
  <c r="G19" s="1"/>
  <c r="G18" s="1"/>
  <c r="G11" s="1"/>
  <c r="I190"/>
  <c r="I32"/>
  <c r="I51"/>
  <c r="G94"/>
  <c r="G93" s="1"/>
  <c r="I93" s="1"/>
  <c r="G104"/>
  <c r="I104" s="1"/>
  <c r="I126"/>
  <c r="I130"/>
  <c r="H148"/>
  <c r="G149"/>
  <c r="G148" s="1"/>
  <c r="H156"/>
  <c r="G157"/>
  <c r="G156" s="1"/>
  <c r="G155" s="1"/>
  <c r="G154" s="1"/>
  <c r="G153" s="1"/>
  <c r="G152" s="1"/>
  <c r="G120" s="1"/>
  <c r="H162"/>
  <c r="H168"/>
  <c r="I191"/>
  <c r="I197"/>
  <c r="I223"/>
  <c r="I236"/>
  <c r="H30"/>
  <c r="H49"/>
  <c r="H124"/>
  <c r="H128"/>
  <c r="I128" s="1"/>
  <c r="H183"/>
  <c r="H189"/>
  <c r="H195"/>
  <c r="H201"/>
  <c r="I130" i="20"/>
  <c r="G128"/>
  <c r="H129"/>
  <c r="G130"/>
  <c r="G129" s="1"/>
  <c r="H117"/>
  <c r="I117" s="1"/>
  <c r="H73"/>
  <c r="I73" s="1"/>
  <c r="I21" i="31" l="1"/>
  <c r="H20"/>
  <c r="H18"/>
  <c r="I168"/>
  <c r="H167"/>
  <c r="I149"/>
  <c r="I201"/>
  <c r="H200"/>
  <c r="I86"/>
  <c r="H79"/>
  <c r="I162"/>
  <c r="H161"/>
  <c r="I156"/>
  <c r="H155"/>
  <c r="I148"/>
  <c r="H147"/>
  <c r="G10"/>
  <c r="I195" i="30"/>
  <c r="H194"/>
  <c r="I194" s="1"/>
  <c r="I183"/>
  <c r="H182"/>
  <c r="I124"/>
  <c r="H123"/>
  <c r="H21"/>
  <c r="I30"/>
  <c r="I162"/>
  <c r="H161"/>
  <c r="I156"/>
  <c r="H155"/>
  <c r="I148"/>
  <c r="H147"/>
  <c r="I147" s="1"/>
  <c r="I157"/>
  <c r="I201"/>
  <c r="H200"/>
  <c r="I189"/>
  <c r="H188"/>
  <c r="I188" s="1"/>
  <c r="I49"/>
  <c r="H48"/>
  <c r="I48" s="1"/>
  <c r="I168"/>
  <c r="H167"/>
  <c r="I149"/>
  <c r="G10"/>
  <c r="I94"/>
  <c r="I129" i="20"/>
  <c r="H128"/>
  <c r="I128" s="1"/>
  <c r="H72"/>
  <c r="I72" s="1"/>
  <c r="I167" i="31" l="1"/>
  <c r="H166"/>
  <c r="I166" s="1"/>
  <c r="I18"/>
  <c r="H11"/>
  <c r="H122"/>
  <c r="I147"/>
  <c r="I155"/>
  <c r="I161"/>
  <c r="H160"/>
  <c r="I160" s="1"/>
  <c r="I79"/>
  <c r="H78"/>
  <c r="I200"/>
  <c r="H199"/>
  <c r="I199" s="1"/>
  <c r="I20"/>
  <c r="H19"/>
  <c r="I19" s="1"/>
  <c r="I167" i="30"/>
  <c r="H166"/>
  <c r="I166" s="1"/>
  <c r="I200"/>
  <c r="H199"/>
  <c r="I199" s="1"/>
  <c r="I21"/>
  <c r="H20"/>
  <c r="H18"/>
  <c r="I155"/>
  <c r="I161"/>
  <c r="H160"/>
  <c r="I160" s="1"/>
  <c r="I123"/>
  <c r="H122"/>
  <c r="I182"/>
  <c r="H181"/>
  <c r="I181" s="1"/>
  <c r="I78" i="31" l="1"/>
  <c r="H77"/>
  <c r="I122"/>
  <c r="H121"/>
  <c r="H152"/>
  <c r="I152" s="1"/>
  <c r="I11"/>
  <c r="H154"/>
  <c r="I18" i="30"/>
  <c r="H11"/>
  <c r="H154"/>
  <c r="I122"/>
  <c r="H121"/>
  <c r="I20"/>
  <c r="H19"/>
  <c r="I19" s="1"/>
  <c r="H152"/>
  <c r="I152" s="1"/>
  <c r="I154" i="31" l="1"/>
  <c r="H153"/>
  <c r="I153" s="1"/>
  <c r="I121"/>
  <c r="H120"/>
  <c r="I120" s="1"/>
  <c r="I77"/>
  <c r="H76"/>
  <c r="I121" i="30"/>
  <c r="H120"/>
  <c r="I120" s="1"/>
  <c r="I154"/>
  <c r="H153"/>
  <c r="I153" s="1"/>
  <c r="I11"/>
  <c r="I10" s="1"/>
  <c r="H10"/>
  <c r="I76" i="31" l="1"/>
  <c r="I10" s="1"/>
  <c r="H10"/>
  <c r="I258" i="20" l="1"/>
  <c r="I257" s="1"/>
  <c r="H257"/>
  <c r="H256" l="1"/>
  <c r="G253"/>
  <c r="I252"/>
  <c r="H251"/>
  <c r="I251" s="1"/>
  <c r="I255" l="1"/>
  <c r="I256"/>
  <c r="H254"/>
  <c r="H255"/>
  <c r="G247"/>
  <c r="I246"/>
  <c r="H245"/>
  <c r="I243"/>
  <c r="H242"/>
  <c r="I242" s="1"/>
  <c r="G242"/>
  <c r="G241"/>
  <c r="I240"/>
  <c r="H239"/>
  <c r="G239"/>
  <c r="I254" l="1"/>
  <c r="H253"/>
  <c r="I253" s="1"/>
  <c r="I239"/>
  <c r="G238"/>
  <c r="G237" s="1"/>
  <c r="G236" s="1"/>
  <c r="H244"/>
  <c r="I244" s="1"/>
  <c r="I245"/>
  <c r="I234"/>
  <c r="H233"/>
  <c r="G233"/>
  <c r="G232"/>
  <c r="I233" l="1"/>
  <c r="G235"/>
  <c r="G231"/>
  <c r="G230" l="1"/>
  <c r="G229" s="1"/>
  <c r="I228"/>
  <c r="H227"/>
  <c r="G227"/>
  <c r="G223"/>
  <c r="G222" s="1"/>
  <c r="G221"/>
  <c r="I220"/>
  <c r="H219"/>
  <c r="H218" s="1"/>
  <c r="H217" s="1"/>
  <c r="G216"/>
  <c r="I215"/>
  <c r="H214"/>
  <c r="I227" l="1"/>
  <c r="I219"/>
  <c r="G226"/>
  <c r="G225" s="1"/>
  <c r="I214"/>
  <c r="H216"/>
  <c r="I216" s="1"/>
  <c r="I217"/>
  <c r="I218"/>
  <c r="H213"/>
  <c r="I213" s="1"/>
  <c r="G211"/>
  <c r="H212" l="1"/>
  <c r="I209"/>
  <c r="H208"/>
  <c r="I208" s="1"/>
  <c r="G205"/>
  <c r="I204"/>
  <c r="I203"/>
  <c r="H202"/>
  <c r="I212" l="1"/>
  <c r="H211"/>
  <c r="H207"/>
  <c r="I207" s="1"/>
  <c r="G202"/>
  <c r="I202" s="1"/>
  <c r="G201"/>
  <c r="G199"/>
  <c r="I198"/>
  <c r="H197"/>
  <c r="G197"/>
  <c r="G196" s="1"/>
  <c r="G195" s="1"/>
  <c r="G194" s="1"/>
  <c r="I193"/>
  <c r="I192"/>
  <c r="H191"/>
  <c r="H190" s="1"/>
  <c r="G191"/>
  <c r="G190" l="1"/>
  <c r="I191"/>
  <c r="I211"/>
  <c r="H210"/>
  <c r="I210" s="1"/>
  <c r="H206"/>
  <c r="H189"/>
  <c r="I197"/>
  <c r="G200"/>
  <c r="I190"/>
  <c r="G188"/>
  <c r="I187"/>
  <c r="I186"/>
  <c r="I185"/>
  <c r="H184"/>
  <c r="G184"/>
  <c r="G183" s="1"/>
  <c r="G182" s="1"/>
  <c r="I180"/>
  <c r="I179"/>
  <c r="H178"/>
  <c r="G178"/>
  <c r="I174"/>
  <c r="I173"/>
  <c r="I172"/>
  <c r="I171"/>
  <c r="I170"/>
  <c r="H169"/>
  <c r="I169" s="1"/>
  <c r="G169"/>
  <c r="G168"/>
  <c r="G167" s="1"/>
  <c r="G166"/>
  <c r="I165"/>
  <c r="I164"/>
  <c r="H163"/>
  <c r="G163"/>
  <c r="G162" s="1"/>
  <c r="G161" s="1"/>
  <c r="I159"/>
  <c r="H158"/>
  <c r="G158"/>
  <c r="G157" s="1"/>
  <c r="G156" s="1"/>
  <c r="G155" s="1"/>
  <c r="I178" l="1"/>
  <c r="G181"/>
  <c r="G189"/>
  <c r="H205"/>
  <c r="I205" s="1"/>
  <c r="I206"/>
  <c r="G175"/>
  <c r="I184"/>
  <c r="G160"/>
  <c r="G177"/>
  <c r="G176" s="1"/>
  <c r="H188"/>
  <c r="I188" s="1"/>
  <c r="I189"/>
  <c r="I163"/>
  <c r="I158"/>
  <c r="G154" l="1"/>
  <c r="G153" s="1"/>
  <c r="G152" l="1"/>
  <c r="I151"/>
  <c r="H150"/>
  <c r="G150"/>
  <c r="G149" s="1"/>
  <c r="G148" s="1"/>
  <c r="I146"/>
  <c r="H145"/>
  <c r="I145" s="1"/>
  <c r="I141"/>
  <c r="H140"/>
  <c r="I140" s="1"/>
  <c r="I137"/>
  <c r="H136"/>
  <c r="H135"/>
  <c r="I135" s="1"/>
  <c r="I134"/>
  <c r="H134"/>
  <c r="H133"/>
  <c r="G125"/>
  <c r="I136" l="1"/>
  <c r="I133"/>
  <c r="G147"/>
  <c r="I150"/>
  <c r="G124"/>
  <c r="G122" s="1"/>
  <c r="G123"/>
  <c r="G121" l="1"/>
  <c r="I116"/>
  <c r="H115"/>
  <c r="I115" s="1"/>
  <c r="G107"/>
  <c r="I106"/>
  <c r="H105"/>
  <c r="G105"/>
  <c r="I105" l="1"/>
  <c r="G104"/>
  <c r="I103"/>
  <c r="I102"/>
  <c r="H101"/>
  <c r="G101"/>
  <c r="G100" s="1"/>
  <c r="I99"/>
  <c r="H98"/>
  <c r="G98"/>
  <c r="G96" s="1"/>
  <c r="G95" s="1"/>
  <c r="G94" s="1"/>
  <c r="G93" s="1"/>
  <c r="H97"/>
  <c r="G97"/>
  <c r="I92"/>
  <c r="I91"/>
  <c r="H90"/>
  <c r="G90"/>
  <c r="I89"/>
  <c r="H88"/>
  <c r="G88"/>
  <c r="H87"/>
  <c r="I85"/>
  <c r="H84"/>
  <c r="H81" s="1"/>
  <c r="H80" s="1"/>
  <c r="G84"/>
  <c r="I83"/>
  <c r="H82"/>
  <c r="G82"/>
  <c r="G79" s="1"/>
  <c r="G78" s="1"/>
  <c r="G77" s="1"/>
  <c r="I71"/>
  <c r="I70"/>
  <c r="I69"/>
  <c r="I68"/>
  <c r="G67"/>
  <c r="I67" s="1"/>
  <c r="G81" l="1"/>
  <c r="G80" s="1"/>
  <c r="I80" s="1"/>
  <c r="G87"/>
  <c r="I82"/>
  <c r="G86"/>
  <c r="G76"/>
  <c r="I87"/>
  <c r="I88"/>
  <c r="I90"/>
  <c r="I84"/>
  <c r="I98"/>
  <c r="I101"/>
  <c r="I97"/>
  <c r="H66"/>
  <c r="G66"/>
  <c r="G65" s="1"/>
  <c r="G64" s="1"/>
  <c r="G63" s="1"/>
  <c r="G62" s="1"/>
  <c r="I81" l="1"/>
  <c r="I66"/>
  <c r="H65"/>
  <c r="H61" s="1"/>
  <c r="G61"/>
  <c r="I60"/>
  <c r="H59"/>
  <c r="G55"/>
  <c r="I54"/>
  <c r="H53"/>
  <c r="H50" s="1"/>
  <c r="H49" s="1"/>
  <c r="H48" s="1"/>
  <c r="G53"/>
  <c r="I52"/>
  <c r="H51"/>
  <c r="G51"/>
  <c r="I47"/>
  <c r="H46"/>
  <c r="I45"/>
  <c r="H44"/>
  <c r="G44"/>
  <c r="G43" s="1"/>
  <c r="G42" s="1"/>
  <c r="I41"/>
  <c r="I40"/>
  <c r="I39"/>
  <c r="I38"/>
  <c r="I37"/>
  <c r="I36"/>
  <c r="I35"/>
  <c r="H34"/>
  <c r="G34"/>
  <c r="I33"/>
  <c r="H32"/>
  <c r="G32"/>
  <c r="I29"/>
  <c r="H28"/>
  <c r="G28"/>
  <c r="I27"/>
  <c r="H26"/>
  <c r="I25"/>
  <c r="H24"/>
  <c r="G24"/>
  <c r="H23"/>
  <c r="G23"/>
  <c r="H22"/>
  <c r="G22"/>
  <c r="I17"/>
  <c r="H16"/>
  <c r="H15"/>
  <c r="I15" s="1"/>
  <c r="H14"/>
  <c r="I14" s="1"/>
  <c r="H13"/>
  <c r="G31" l="1"/>
  <c r="G30" s="1"/>
  <c r="G50"/>
  <c r="G49" s="1"/>
  <c r="G48"/>
  <c r="I50"/>
  <c r="G21"/>
  <c r="G20" s="1"/>
  <c r="G19" s="1"/>
  <c r="G18" s="1"/>
  <c r="I44"/>
  <c r="I24"/>
  <c r="I26"/>
  <c r="I32"/>
  <c r="H31"/>
  <c r="I31" s="1"/>
  <c r="I46"/>
  <c r="I53"/>
  <c r="H12"/>
  <c r="I12" s="1"/>
  <c r="I13"/>
  <c r="I16"/>
  <c r="I28"/>
  <c r="I48"/>
  <c r="I49"/>
  <c r="I51"/>
  <c r="H58"/>
  <c r="H57" s="1"/>
  <c r="I59"/>
  <c r="I65"/>
  <c r="I61" s="1"/>
  <c r="H64"/>
  <c r="H43"/>
  <c r="I34"/>
  <c r="I22"/>
  <c r="I23"/>
  <c r="G11"/>
  <c r="G120"/>
  <c r="H30"/>
  <c r="G10" l="1"/>
  <c r="H56"/>
  <c r="I57"/>
  <c r="I58"/>
  <c r="I64"/>
  <c r="H63"/>
  <c r="I43"/>
  <c r="H42"/>
  <c r="I42" s="1"/>
  <c r="I30"/>
  <c r="H20"/>
  <c r="H18"/>
  <c r="I21"/>
  <c r="I56" l="1"/>
  <c r="H55"/>
  <c r="I55" s="1"/>
  <c r="I63"/>
  <c r="H62"/>
  <c r="H19"/>
  <c r="I19" s="1"/>
  <c r="I20"/>
  <c r="I18"/>
  <c r="I62" l="1"/>
  <c r="H11" l="1"/>
  <c r="I11" l="1"/>
  <c r="H100"/>
  <c r="I100"/>
  <c r="H104"/>
  <c r="H96"/>
  <c r="H95" s="1"/>
  <c r="I104"/>
  <c r="H144"/>
  <c r="H143" s="1"/>
  <c r="H139"/>
  <c r="H138" s="1"/>
  <c r="I138" s="1"/>
  <c r="H149"/>
  <c r="H148" s="1"/>
  <c r="H125"/>
  <c r="I126" l="1"/>
  <c r="I149"/>
  <c r="I139"/>
  <c r="I144"/>
  <c r="I96"/>
  <c r="I95"/>
  <c r="H94"/>
  <c r="I125"/>
  <c r="H124"/>
  <c r="H147"/>
  <c r="I147" s="1"/>
  <c r="I148"/>
  <c r="H142"/>
  <c r="I142" s="1"/>
  <c r="I143"/>
  <c r="H123" l="1"/>
  <c r="I124"/>
  <c r="H93"/>
  <c r="I93" s="1"/>
  <c r="I94"/>
  <c r="H86"/>
  <c r="H79" s="1"/>
  <c r="H114"/>
  <c r="H157"/>
  <c r="H156" s="1"/>
  <c r="H162"/>
  <c r="H161"/>
  <c r="H160" s="1"/>
  <c r="I160" s="1"/>
  <c r="H168"/>
  <c r="H167" s="1"/>
  <c r="H177"/>
  <c r="H176" s="1"/>
  <c r="H183"/>
  <c r="H182" s="1"/>
  <c r="H196"/>
  <c r="H195" s="1"/>
  <c r="H201"/>
  <c r="H200" s="1"/>
  <c r="H226"/>
  <c r="H225" s="1"/>
  <c r="H232"/>
  <c r="H231" s="1"/>
  <c r="H238"/>
  <c r="I238" s="1"/>
  <c r="H241"/>
  <c r="H250"/>
  <c r="H249" s="1"/>
  <c r="I86"/>
  <c r="I114"/>
  <c r="I157"/>
  <c r="I183"/>
  <c r="I162"/>
  <c r="I168"/>
  <c r="I201"/>
  <c r="I226"/>
  <c r="I232"/>
  <c r="I241"/>
  <c r="I250"/>
  <c r="I196" l="1"/>
  <c r="I177"/>
  <c r="I161"/>
  <c r="H248"/>
  <c r="I249"/>
  <c r="H237"/>
  <c r="H236" s="1"/>
  <c r="H194"/>
  <c r="I194" s="1"/>
  <c r="I195"/>
  <c r="H113"/>
  <c r="H110"/>
  <c r="H175"/>
  <c r="I175" s="1"/>
  <c r="I176"/>
  <c r="H224"/>
  <c r="I224" s="1"/>
  <c r="I225"/>
  <c r="I248"/>
  <c r="H247"/>
  <c r="I247" s="1"/>
  <c r="I237"/>
  <c r="H230"/>
  <c r="I231"/>
  <c r="H181"/>
  <c r="I181" s="1"/>
  <c r="I182"/>
  <c r="H155"/>
  <c r="I156"/>
  <c r="H78"/>
  <c r="I79"/>
  <c r="H223"/>
  <c r="H199"/>
  <c r="I199" s="1"/>
  <c r="I200"/>
  <c r="H166"/>
  <c r="I166" s="1"/>
  <c r="I167"/>
  <c r="I113"/>
  <c r="H112"/>
  <c r="I123"/>
  <c r="H77" l="1"/>
  <c r="I78"/>
  <c r="H152"/>
  <c r="I152" s="1"/>
  <c r="H154"/>
  <c r="I155"/>
  <c r="H229"/>
  <c r="I229" s="1"/>
  <c r="I230"/>
  <c r="H235"/>
  <c r="I235" s="1"/>
  <c r="I236"/>
  <c r="I122"/>
  <c r="H121"/>
  <c r="H111"/>
  <c r="I112"/>
  <c r="H222"/>
  <c r="I223"/>
  <c r="H120" l="1"/>
  <c r="I120" s="1"/>
  <c r="I121"/>
  <c r="I77"/>
  <c r="H76"/>
  <c r="H221"/>
  <c r="I221" s="1"/>
  <c r="I222"/>
  <c r="I111"/>
  <c r="I154"/>
  <c r="H153"/>
  <c r="I153" s="1"/>
  <c r="H109" l="1"/>
  <c r="I110"/>
  <c r="I76"/>
  <c r="I109" l="1"/>
  <c r="H108"/>
  <c r="H107" l="1"/>
  <c r="I108"/>
  <c r="I107" l="1"/>
  <c r="I10" s="1"/>
  <c r="H10"/>
  <c r="K10" s="1"/>
</calcChain>
</file>

<file path=xl/sharedStrings.xml><?xml version="1.0" encoding="utf-8"?>
<sst xmlns="http://schemas.openxmlformats.org/spreadsheetml/2006/main" count="4410" uniqueCount="250">
  <si>
    <t>001</t>
  </si>
  <si>
    <t>810</t>
  </si>
  <si>
    <t>540</t>
  </si>
  <si>
    <t>000</t>
  </si>
  <si>
    <t>310</t>
  </si>
  <si>
    <t>244</t>
  </si>
  <si>
    <t>852</t>
  </si>
  <si>
    <t>Разд.</t>
  </si>
  <si>
    <t>Ц.ст.</t>
  </si>
  <si>
    <t>КОСГУ</t>
  </si>
  <si>
    <t xml:space="preserve">    Муниципальное образования сельского поселения "Деревня Заболотье"</t>
  </si>
  <si>
    <t>0000</t>
  </si>
  <si>
    <t>0000000000</t>
  </si>
  <si>
    <t xml:space="preserve">    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</si>
  <si>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</si>
  <si>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 xml:space="preserve">        Депутаты представительного органа муниципального образования</t>
  </si>
  <si>
    <t>5100100300</t>
  </si>
  <si>
    <t xml:space="preserve">          Иные выплаты, за исключением фонда оплаты труда учреждений, лицам, привлекаемым согласно законодательству для выполнения отдельных полномочий</t>
  </si>
  <si>
    <t xml:space="preserve">            Прочие расходы</t>
  </si>
  <si>
    <t xml:space="preserve">    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</si>
  <si>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</si>
  <si>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 xml:space="preserve">        Центральный аппарат</t>
  </si>
  <si>
    <t>5100100400</t>
  </si>
  <si>
    <t xml:space="preserve">          Фонд оплаты труда государственных (муниципальных) органов</t>
  </si>
  <si>
    <t>121</t>
  </si>
  <si>
    <t xml:space="preserve">            Заработная плата</t>
  </si>
  <si>
    <t>211</t>
  </si>
  <si>
    <t xml:space="preserve">          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</si>
  <si>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</si>
  <si>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 xml:space="preserve">            Начисления на выплаты по оплате труда</t>
  </si>
  <si>
    <t>213</t>
  </si>
  <si>
    <t xml:space="preserve">          Закупка товаров, работ, услуг в сфере информационно-коммуникационных технологий</t>
  </si>
  <si>
    <t>242</t>
  </si>
  <si>
    <t xml:space="preserve">            Услуги связи</t>
  </si>
  <si>
    <t>221</t>
  </si>
  <si>
    <t xml:space="preserve">          Прочая закупка товаров, работ и услуг для обеспечения государственных (муниципальных) нужд</t>
  </si>
  <si>
    <t xml:space="preserve">            Коммунальные услуги</t>
  </si>
  <si>
    <t>223</t>
  </si>
  <si>
    <t xml:space="preserve">            Работы, услуги по содержанию имущества</t>
  </si>
  <si>
    <t>225</t>
  </si>
  <si>
    <t xml:space="preserve">            Прочие работы, услуги</t>
  </si>
  <si>
    <t>226</t>
  </si>
  <si>
    <t xml:space="preserve">            Увеличение стоимости основных средств</t>
  </si>
  <si>
    <t xml:space="preserve">            Увеличение стоимости материальных запасов</t>
  </si>
  <si>
    <t>340</t>
  </si>
  <si>
    <t xml:space="preserve">          Уплата прочих налогов, сборов</t>
  </si>
  <si>
    <t xml:space="preserve">          Уплата иных платежей</t>
  </si>
  <si>
    <t>853</t>
  </si>
  <si>
    <t xml:space="preserve">        Глава местной администрации (исполнительно-распорядительного органа муниципального образования)</t>
  </si>
  <si>
    <t>5100100800</t>
  </si>
  <si>
    <t xml:space="preserve">      Резервные фонды</t>
  </si>
  <si>
    <t>0111</t>
  </si>
  <si>
    <t xml:space="preserve">        Резервный фонд администрации сельского поселения</t>
  </si>
  <si>
    <t>5100100700</t>
  </si>
  <si>
    <t xml:space="preserve">          Резервные средства</t>
  </si>
  <si>
    <t>870</t>
  </si>
  <si>
    <t xml:space="preserve">      Другие общегосударственные вопросы</t>
  </si>
  <si>
    <t>0113</t>
  </si>
  <si>
    <t xml:space="preserve">        Реализация государственных функций, связанных с общегосударственными вопросами</t>
  </si>
  <si>
    <t>5100100900</t>
  </si>
  <si>
    <t xml:space="preserve">            Транспортные услуги</t>
  </si>
  <si>
    <t>222</t>
  </si>
  <si>
    <t xml:space="preserve">      Мобилизационная и вневойсковая подготовка</t>
  </si>
  <si>
    <t>0203</t>
  </si>
  <si>
    <t>9990051180</t>
  </si>
  <si>
    <t xml:space="preserve">      Защита населения и территории от чрезвычайных ситуаций природного и техногенного характера, гражданская оборона</t>
  </si>
  <si>
    <t>0309</t>
  </si>
  <si>
    <t xml:space="preserve">        Опахивание населенных пунктов минерализованной полосой</t>
  </si>
  <si>
    <t>1000100100</t>
  </si>
  <si>
    <t xml:space="preserve">        Страхование расходов по ликвидации последствий ЧС</t>
  </si>
  <si>
    <t>1000100300</t>
  </si>
  <si>
    <t xml:space="preserve">      Дорожное хозяйство (дорожные фонды)</t>
  </si>
  <si>
    <t>0409</t>
  </si>
  <si>
    <t xml:space="preserve">      Коммунальное хозяйство</t>
  </si>
  <si>
    <t>0502</t>
  </si>
  <si>
    <t xml:space="preserve">        Строительство, капитальный ремонт, содержание канализационных сетей</t>
  </si>
  <si>
    <t>0510301000</t>
  </si>
  <si>
    <t xml:space="preserve">          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</si>
  <si>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            Безвозмездные перечисления организациям, за исключением государственных и муниципальных организаций</t>
  </si>
  <si>
    <t xml:space="preserve">          Иные 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</si>
  <si>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        Предоставление субсидии в целях возмещения затрат по оказанию коммунальных услуг</t>
  </si>
  <si>
    <t>3000201060</t>
  </si>
  <si>
    <t xml:space="preserve">        Услуги водоснабжения и водоотведения</t>
  </si>
  <si>
    <t>4800100300</t>
  </si>
  <si>
    <t xml:space="preserve">      Благоустройство</t>
  </si>
  <si>
    <t>0503</t>
  </si>
  <si>
    <t xml:space="preserve">        Потребление электроэнергии объектами уличного освещения</t>
  </si>
  <si>
    <t>4800100110</t>
  </si>
  <si>
    <t xml:space="preserve">        Содержание объектов уличного освещения</t>
  </si>
  <si>
    <t>4800100120</t>
  </si>
  <si>
    <t xml:space="preserve">        Содержание в чистоте территории сельского поселения</t>
  </si>
  <si>
    <t>4800100210</t>
  </si>
  <si>
    <t xml:space="preserve">        Обустройство и содержание детских и спортивных площадок</t>
  </si>
  <si>
    <t xml:space="preserve">        Ликвидация стихийных свалок</t>
  </si>
  <si>
    <t>4800100500</t>
  </si>
  <si>
    <t xml:space="preserve">        Содержание дорог в нормативном состоянии</t>
  </si>
  <si>
    <t>4800100600</t>
  </si>
  <si>
    <t xml:space="preserve">      Профессиональная подготовка, переподготовка и повышение квалификации</t>
  </si>
  <si>
    <t>0705</t>
  </si>
  <si>
    <t xml:space="preserve">        Профессиональная подготовка, переподготовка и повышение квалификации</t>
  </si>
  <si>
    <t>5100100500</t>
  </si>
  <si>
    <t xml:space="preserve">      Культура</t>
  </si>
  <si>
    <t>0801</t>
  </si>
  <si>
    <t>1100302500</t>
  </si>
  <si>
    <t xml:space="preserve">          Иные межбюджетные трансферты</t>
  </si>
  <si>
    <t xml:space="preserve">            Перечисления другим бюджетам бюджетной системы Российской Федерации</t>
  </si>
  <si>
    <t>251</t>
  </si>
  <si>
    <t xml:space="preserve">      Социальное обеспечение населения</t>
  </si>
  <si>
    <t>1003</t>
  </si>
  <si>
    <t xml:space="preserve">        Публичные нормативные социальные выплаты гражданам</t>
  </si>
  <si>
    <t>0310100100</t>
  </si>
  <si>
    <t xml:space="preserve">          Иные выплаты населению</t>
  </si>
  <si>
    <t>360</t>
  </si>
  <si>
    <t xml:space="preserve">            Пособия по социальной помощи населению</t>
  </si>
  <si>
    <t>262</t>
  </si>
  <si>
    <t xml:space="preserve">        Пособия по социальной помощи населению</t>
  </si>
  <si>
    <t>0310100200</t>
  </si>
  <si>
    <t xml:space="preserve">          Пособия, компенсации и иные социальные выплаты гражданам, кроме публичных нормативных обязательств</t>
  </si>
  <si>
    <t xml:space="preserve">            Пенсии, пособия, выплачиваемые организациями сектора государственного управления</t>
  </si>
  <si>
    <t>263</t>
  </si>
  <si>
    <t xml:space="preserve">        Социальная поддержка работников культуры, проживающих и работающих в сельской местности</t>
  </si>
  <si>
    <t>0310201500</t>
  </si>
  <si>
    <t xml:space="preserve">      Физическая культура</t>
  </si>
  <si>
    <t>1101</t>
  </si>
  <si>
    <t xml:space="preserve">        Развитие физической культуры и спорта в сельских поселениях Людиновского района</t>
  </si>
  <si>
    <t>1310101500</t>
  </si>
  <si>
    <t xml:space="preserve">            Увеличение стоимости имущества</t>
  </si>
  <si>
    <t>Ведомственная целевая программа "Совершенствование системы управления органами местного самоуправления сельского поселения "Деревня Заболотье"</t>
  </si>
  <si>
    <t>Основное мероприятие "Обеспечение функционирования администрации (исполнительно-распорядительного органа) сельского поселения "Деревня Заболотье"</t>
  </si>
  <si>
    <t>Основное мероприятие "Обеспечение функционирования администрацииуправления органами местного самоуправления сельского поселения "Деревня Заболотье""</t>
  </si>
  <si>
    <t>Основное мероприятие "Обеспечение функционирования администрацииуправления органами местного самоуправления сельского поселения "Деревня Заболотье"</t>
  </si>
  <si>
    <t>Ведомственная целевая программа "Совершенствование системы управления органами местного самоуправления сельского поселения "Деревня Заболотье</t>
  </si>
  <si>
    <t>Непрограмные расходы  федеральных органов исполнительной власти</t>
  </si>
  <si>
    <t>Муниципальная программа "Безопасность жизнедеятельности на территории сельского поселения "Деревня Заболотье"</t>
  </si>
  <si>
    <t>Основное мероприятие "Обеспечение безопасности жизнедеятельности на территории поселения"</t>
  </si>
  <si>
    <t>Муниципальная программа "Развитие дорожного хозяйства в Людиновском районе"</t>
  </si>
  <si>
    <t>Подпрограмма "Совершенствование и развитие сети автомобильных дорог местного значения в Людиновском районе Калужской области"</t>
  </si>
  <si>
    <t xml:space="preserve">Муниципальная программа "Благоустройство на территории сельского поселения "Деревня Заболотье" </t>
  </si>
  <si>
    <t>Основное мероприятие «Создание условий для комфортного проживания на территории сельского поселения «Деревня Заболотье»</t>
  </si>
  <si>
    <t>Основное мероприятие "Обеспечение функционирования администрации (исполнитнльно-распорядительного органа) сельского поселения "Деревня Заболотье""</t>
  </si>
  <si>
    <t xml:space="preserve">Муниципальная программа "Развитие культуры в Людиновском районе" </t>
  </si>
  <si>
    <t>Основное мероприятие "Поддержка и  развитие традиционной культуры"</t>
  </si>
  <si>
    <t>Муниципальная программа "Социальная поддержка граждан сельского поселения</t>
  </si>
  <si>
    <t xml:space="preserve">Муниципальная программа "Развитие физической культуры и спорта в  Людиновском районе" </t>
  </si>
  <si>
    <t>Исполнение полномочий поселений по обеспечению условий для развития на территории поселения физической культуры и массового спорта, организация проведения официальных физкультурно-оздоровительных и спортивных мероприятий поселения</t>
  </si>
  <si>
    <t xml:space="preserve">            Услуги транспорта</t>
  </si>
  <si>
    <t xml:space="preserve">            Прочие работы, услуги/ запрака онетуш, тушение пала</t>
  </si>
  <si>
    <t xml:space="preserve">          Закупка товаров, работ, услуг в сфере информационно-коммуникационных технологий /рында, рупор,агитация, огнетуш ,, инф стенды</t>
  </si>
  <si>
    <t xml:space="preserve">          услуги транспорта</t>
  </si>
  <si>
    <t>4800100410</t>
  </si>
  <si>
    <t>4800100420</t>
  </si>
  <si>
    <t xml:space="preserve">            Начисления на выплаты по оплате труда 30,2 %</t>
  </si>
  <si>
    <t>Основное мероприятие «Социальное обеспечение и иные выплаты населению»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</si>
  <si>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</si>
  <si>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государственных (муниципальных) органов</t>
  </si>
  <si>
    <t>200</t>
  </si>
  <si>
    <t>120</t>
  </si>
  <si>
    <t>100</t>
  </si>
  <si>
    <t xml:space="preserve">Закупка товаров, работ и услуг для государственных (муниципальных) нужд
Закупка товаров, работ и услуг для государственных (муниципальных) нужд
</t>
  </si>
  <si>
    <t xml:space="preserve">Иные закупки товаров, работ и услуг для обеспечения государственных (муниципальных) нужд
</t>
  </si>
  <si>
    <t>240</t>
  </si>
  <si>
    <t>Иные бюджетнве ассигнования</t>
  </si>
  <si>
    <t xml:space="preserve">Уплата налогов,сборов и иных платежей </t>
  </si>
  <si>
    <t>800</t>
  </si>
  <si>
    <t>850</t>
  </si>
  <si>
    <t>Закупка товаров, работ и услуг для государственных (муниципальных) нужд</t>
  </si>
  <si>
    <t>Иные закупки товаров, работ и услуг для обеспечения государственных (муниципальных) нужд</t>
  </si>
  <si>
    <t>Общегосударственные вопросы</t>
  </si>
  <si>
    <t>0100</t>
  </si>
  <si>
    <t>Национальная оборона</t>
  </si>
  <si>
    <t>0200</t>
  </si>
  <si>
    <t xml:space="preserve">        Субвенция на осуществление первичного воинского учета на территориях, где отсутствуют военные комиссариаты</t>
  </si>
  <si>
    <t>Расходы на выплату персоналу в целях обеспечения выполнения функций государственными (муниципальными) органами,казенными учреждениями, органами управления государственными внебюджетными фондами</t>
  </si>
  <si>
    <t>0300</t>
  </si>
  <si>
    <t>1000100200</t>
  </si>
  <si>
    <t xml:space="preserve">    Предупреждение и ликвидация пожаров и чрезвычайных ситуаций</t>
  </si>
  <si>
    <t>Национальная экономика</t>
  </si>
  <si>
    <t>Жилищно-коммунальное хозяйство</t>
  </si>
  <si>
    <t>0500</t>
  </si>
  <si>
    <t>0400</t>
  </si>
  <si>
    <t>Основное мероприятие "Содержание автомобильных дорог"</t>
  </si>
  <si>
    <t>2400000000</t>
  </si>
  <si>
    <t>241000000</t>
  </si>
  <si>
    <t>Исполнение полномочий поселений по созданию условий для организации досуга и обеспечения жителей поселения услугами организаций культуры</t>
  </si>
  <si>
    <t xml:space="preserve">Наименование </t>
  </si>
  <si>
    <t>КГРБС</t>
  </si>
  <si>
    <t>Группы, подгруп, виды расх.</t>
  </si>
  <si>
    <t>Бюджетные ассигнования</t>
  </si>
  <si>
    <t>к решению Сельской Думы</t>
  </si>
  <si>
    <t>сельского поселения "Деревня Заболотье"</t>
  </si>
  <si>
    <t>Приложение №3</t>
  </si>
  <si>
    <t>Ведомственная структура расходов бюджета муниципального образования сельского поселения  "Деревня Заболотье" на  2019 год</t>
  </si>
  <si>
    <t>296</t>
  </si>
  <si>
    <t xml:space="preserve">          Иные расходы</t>
  </si>
  <si>
    <t>Муниципальная программа "Обеспечение доступным и комфортным жильем и коммунальными услугами население  Людиновского района"</t>
  </si>
  <si>
    <t xml:space="preserve">           Прочая закупка товаров, работ и услуг</t>
  </si>
  <si>
    <t xml:space="preserve">      Обустройство сквера д. Заболотье и д. Войлово</t>
  </si>
  <si>
    <t>От " 25"декабря 2018 г. №  27</t>
  </si>
  <si>
    <t>ИЗМЕНЕНИЯ</t>
  </si>
  <si>
    <t>Отклонение, руб</t>
  </si>
  <si>
    <t>123</t>
  </si>
  <si>
    <t xml:space="preserve">Иные выплаты персоналу государственных (муниципальных) </t>
  </si>
  <si>
    <t>122</t>
  </si>
  <si>
    <t>212</t>
  </si>
  <si>
    <t>291</t>
  </si>
  <si>
    <t>292</t>
  </si>
  <si>
    <t>051061000</t>
  </si>
  <si>
    <t>0510601000</t>
  </si>
  <si>
    <t>Проведение мероприятий по нормативному содержанию независимых источников водоснабжения в поселениях</t>
  </si>
  <si>
    <t>1200603000</t>
  </si>
  <si>
    <t>812</t>
  </si>
  <si>
    <t>Субсидии сельским поселениям на сбор и вывоз ТБО</t>
  </si>
  <si>
    <t xml:space="preserve">             Субсидии (гранты в форме субсидий) на финансовое обеспечение затрат в связи с производством (реализацией товаров), выполнением работ, оказанием услуг, подлежащие казначейскому сопровождению</t>
  </si>
  <si>
    <t xml:space="preserve">          Субсидии (гранты в форме субсидий) на финансовое обеспечение затрат в связи с производством (реализацией товаров), выполнением работ, оказанием услуг, подлежащие казначейскому сопровождению</t>
  </si>
  <si>
    <t>4800100430</t>
  </si>
  <si>
    <t xml:space="preserve">      Обустройство летней эстрады д.Войлово</t>
  </si>
  <si>
    <t xml:space="preserve">           Увеличение стоимости имущества</t>
  </si>
  <si>
    <t xml:space="preserve">          Увеличение стоимости имущества</t>
  </si>
  <si>
    <t xml:space="preserve">       Обустройство тротуаров, пешеходных дорожек</t>
  </si>
  <si>
    <t>4800100700</t>
  </si>
  <si>
    <t xml:space="preserve">                     Увеличение стоимости имущества</t>
  </si>
  <si>
    <t xml:space="preserve">          Увеличение стоимости материальных запасов</t>
  </si>
  <si>
    <t xml:space="preserve">     Реализация проектов развития общественной инфраструктуры муниципальных образований, основанных на местных инициативах</t>
  </si>
  <si>
    <t>5102101000</t>
  </si>
  <si>
    <t>510210100</t>
  </si>
  <si>
    <t xml:space="preserve">     Реализация проектов развития общественной инфраструктуры муниципальных образований, основанных на местных инициативах (средства областного бюджета)</t>
  </si>
  <si>
    <t>5101300240</t>
  </si>
  <si>
    <t>312</t>
  </si>
  <si>
    <t>051060100</t>
  </si>
  <si>
    <t xml:space="preserve">           ИИные выплаты текущего характера физическим лицам</t>
  </si>
  <si>
    <t xml:space="preserve">           Увеличение стоимости материальных запасов</t>
  </si>
  <si>
    <t>347</t>
  </si>
  <si>
    <t>(с изм. от 09.08.2019 г. Решение №47)</t>
  </si>
  <si>
    <t>МЕЖБЮДЖЕТНЫЕ ТРАНСФЕРТЫ ОБЩЕГО ХАРАКТЕРА БЮДЖЕТАМБЮДЖЕТНОЙ СИСТЕМЫ РОССИЙСКОЙ ФЕДЕРАЦИИ</t>
  </si>
  <si>
    <t>1403</t>
  </si>
  <si>
    <t>51 0 00 00000</t>
  </si>
  <si>
    <t>Основное мероприятие "Обеспечение функционирования администрации (исполнитенльно-распорядительного органа) сельского поселения "Деревня Заболотье""</t>
  </si>
  <si>
    <t>5100100600</t>
  </si>
  <si>
    <t xml:space="preserve">Межбюджетные трансферты на содействие развитию 
социально-экономического потенциала
</t>
  </si>
  <si>
    <t>(с изм. от 25.12.2019 г. Решение №76)</t>
  </si>
  <si>
    <t>Распределение бюджетных ассигнований бюджета муниципального образования сельского поселения  "Деревня Заболотье" по разделам, подразделам на  2019 год</t>
  </si>
  <si>
    <t>Распределение бюджетных ассигнований бюджета сельского поселени "Деревня Заболотье" по  целевым статьям (муниципальным программам и непрограммным напрвлениям деятельности), группам и подгруппам видов расходов классификации расходов бюджетов на 2019 год</t>
  </si>
  <si>
    <t>2410301010</t>
  </si>
  <si>
    <t>Текущий ремонт и содержание автомобильных дорог (чистка от снега)</t>
  </si>
  <si>
    <t>Текущий ремонт и содержание автомобильных дорог (текущий ремонт)</t>
  </si>
  <si>
    <t>2410301030</t>
  </si>
  <si>
    <t xml:space="preserve">       Разработка ПСД, строительство, капитальный ремонт, содержание канализационных сетей</t>
  </si>
  <si>
    <t>0510201000</t>
  </si>
  <si>
    <t>Приложение №7</t>
  </si>
  <si>
    <t>Приложение №5</t>
  </si>
</sst>
</file>

<file path=xl/styles.xml><?xml version="1.0" encoding="utf-8"?>
<styleSheet xmlns="http://schemas.openxmlformats.org/spreadsheetml/2006/main">
  <fonts count="47">
    <font>
      <sz val="11"/>
      <color theme="1"/>
      <name val="Calibri"/>
      <family val="2"/>
      <scheme val="minor"/>
    </font>
    <font>
      <sz val="10"/>
      <color indexed="8"/>
      <name val="Arial Cyr"/>
      <family val="2"/>
      <charset val="204"/>
    </font>
    <font>
      <b/>
      <sz val="10"/>
      <color indexed="8"/>
      <name val="Arial CYR"/>
      <family val="2"/>
      <charset val="204"/>
    </font>
    <font>
      <sz val="10"/>
      <color rgb="FF000000"/>
      <name val="Arial Cyr"/>
      <family val="2"/>
    </font>
    <font>
      <b/>
      <sz val="10"/>
      <color rgb="FF000000"/>
      <name val="Arial Cyr"/>
      <family val="2"/>
    </font>
    <font>
      <b/>
      <sz val="10"/>
      <name val="Arial Unicode MS"/>
      <family val="2"/>
      <charset val="204"/>
    </font>
    <font>
      <sz val="10"/>
      <name val="Arial Unicode MS"/>
      <family val="2"/>
      <charset val="204"/>
    </font>
    <font>
      <sz val="10"/>
      <color theme="1"/>
      <name val="Arial Unicode MS"/>
      <family val="2"/>
      <charset val="204"/>
    </font>
    <font>
      <b/>
      <sz val="12"/>
      <name val="Arial Unicode MS"/>
      <family val="2"/>
      <charset val="204"/>
    </font>
    <font>
      <sz val="11"/>
      <color theme="1"/>
      <name val="Arial Unicode MS"/>
      <family val="2"/>
      <charset val="204"/>
    </font>
    <font>
      <sz val="8"/>
      <name val="Arial Unicode MS"/>
      <family val="2"/>
      <charset val="204"/>
    </font>
    <font>
      <b/>
      <sz val="9"/>
      <name val="Arial Unicode MS"/>
      <family val="2"/>
      <charset val="204"/>
    </font>
    <font>
      <sz val="9"/>
      <name val="Arial Unicode MS"/>
      <family val="2"/>
      <charset val="204"/>
    </font>
    <font>
      <sz val="12"/>
      <name val="Arial Unicode MS"/>
      <family val="2"/>
      <charset val="204"/>
    </font>
    <font>
      <b/>
      <sz val="11"/>
      <name val="Arial Unicode MS"/>
      <family val="2"/>
      <charset val="204"/>
    </font>
    <font>
      <sz val="11"/>
      <name val="Arial Unicode MS"/>
      <family val="2"/>
      <charset val="204"/>
    </font>
    <font>
      <b/>
      <i/>
      <sz val="9"/>
      <name val="Arial Unicode MS"/>
      <family val="2"/>
      <charset val="204"/>
    </font>
    <font>
      <b/>
      <i/>
      <sz val="11"/>
      <name val="Arial Unicode MS"/>
      <family val="2"/>
      <charset val="204"/>
    </font>
    <font>
      <b/>
      <sz val="11"/>
      <color indexed="8"/>
      <name val="Arial Unicode MS"/>
      <family val="2"/>
      <charset val="204"/>
    </font>
    <font>
      <sz val="11"/>
      <color indexed="8"/>
      <name val="Arial Unicode MS"/>
      <family val="2"/>
      <charset val="204"/>
    </font>
    <font>
      <i/>
      <sz val="10"/>
      <name val="Arial Unicode MS"/>
      <family val="2"/>
      <charset val="204"/>
    </font>
    <font>
      <b/>
      <i/>
      <sz val="12"/>
      <name val="Arial Unicode MS"/>
      <family val="2"/>
      <charset val="204"/>
    </font>
    <font>
      <sz val="11"/>
      <color rgb="FF000000"/>
      <name val="Arial Unicode MS"/>
      <family val="2"/>
      <charset val="204"/>
    </font>
    <font>
      <i/>
      <sz val="12"/>
      <name val="Arial Unicode MS"/>
      <family val="2"/>
      <charset val="204"/>
    </font>
    <font>
      <sz val="12"/>
      <color theme="1"/>
      <name val="Arial Unicode MS"/>
      <family val="2"/>
      <charset val="204"/>
    </font>
    <font>
      <i/>
      <sz val="9"/>
      <name val="Arial Unicode MS"/>
      <family val="2"/>
      <charset val="204"/>
    </font>
    <font>
      <b/>
      <i/>
      <sz val="12"/>
      <color theme="1"/>
      <name val="Times New Roman"/>
      <family val="1"/>
      <charset val="204"/>
    </font>
    <font>
      <b/>
      <sz val="12"/>
      <color theme="1"/>
      <name val="Arial Unicode MS"/>
      <family val="2"/>
      <charset val="204"/>
    </font>
    <font>
      <i/>
      <sz val="11"/>
      <name val="Arial Unicode MS"/>
      <family val="2"/>
      <charset val="204"/>
    </font>
    <font>
      <b/>
      <i/>
      <sz val="11"/>
      <color indexed="8"/>
      <name val="Arial Unicode MS"/>
      <family val="2"/>
      <charset val="204"/>
    </font>
    <font>
      <b/>
      <sz val="11"/>
      <color theme="1"/>
      <name val="Arial Unicode MS"/>
      <family val="2"/>
      <charset val="204"/>
    </font>
    <font>
      <b/>
      <i/>
      <sz val="10"/>
      <name val="Arial Unicode MS"/>
      <family val="2"/>
      <charset val="204"/>
    </font>
    <font>
      <i/>
      <sz val="12"/>
      <color theme="1"/>
      <name val="Arial Unicode MS"/>
      <family val="2"/>
      <charset val="204"/>
    </font>
    <font>
      <b/>
      <i/>
      <sz val="12"/>
      <color theme="1"/>
      <name val="Arial Unicode MS"/>
      <family val="2"/>
      <charset val="204"/>
    </font>
    <font>
      <i/>
      <sz val="11"/>
      <color theme="1"/>
      <name val="Arial Unicode MS"/>
      <family val="2"/>
      <charset val="204"/>
    </font>
    <font>
      <b/>
      <sz val="10"/>
      <color theme="1"/>
      <name val="Arial Unicode MS"/>
      <family val="2"/>
      <charset val="204"/>
    </font>
    <font>
      <i/>
      <sz val="10"/>
      <color theme="1"/>
      <name val="Arial Unicode MS"/>
      <family val="2"/>
      <charset val="204"/>
    </font>
    <font>
      <b/>
      <sz val="14"/>
      <name val="Arial Unicode MS"/>
      <family val="2"/>
      <charset val="204"/>
    </font>
    <font>
      <b/>
      <sz val="16"/>
      <name val="Arial Unicode MS"/>
      <family val="2"/>
      <charset val="204"/>
    </font>
    <font>
      <b/>
      <sz val="9"/>
      <name val="Arial"/>
      <family val="2"/>
      <charset val="204"/>
    </font>
    <font>
      <b/>
      <sz val="10"/>
      <name val="Arial Cyr"/>
      <charset val="204"/>
    </font>
    <font>
      <sz val="9"/>
      <name val="Arial"/>
      <family val="2"/>
      <charset val="204"/>
    </font>
    <font>
      <sz val="10"/>
      <name val="Arial Cyr"/>
      <family val="2"/>
      <charset val="204"/>
    </font>
    <font>
      <sz val="11"/>
      <color rgb="FF000000"/>
      <name val="Times New Roman"/>
      <family val="1"/>
      <charset val="204"/>
    </font>
    <font>
      <b/>
      <sz val="10"/>
      <name val="Arial Cyr"/>
      <family val="2"/>
      <charset val="204"/>
    </font>
    <font>
      <i/>
      <sz val="9"/>
      <name val="Arial"/>
      <family val="2"/>
      <charset val="204"/>
    </font>
    <font>
      <i/>
      <sz val="10"/>
      <name val="Arial Cyr"/>
      <family val="2"/>
      <charset val="204"/>
    </font>
  </fonts>
  <fills count="2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7"/>
        <bgColor indexed="41"/>
      </patternFill>
    </fill>
    <fill>
      <patternFill patternType="solid">
        <fgColor theme="0"/>
        <bgColor indexed="4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41"/>
      </patternFill>
    </fill>
    <fill>
      <patternFill patternType="solid">
        <fgColor rgb="FFCCFFFF"/>
      </patternFill>
    </fill>
    <fill>
      <patternFill patternType="solid">
        <fgColor rgb="FFFFFF99"/>
      </patternFill>
    </fill>
    <fill>
      <patternFill patternType="solid">
        <fgColor rgb="FFCCFFCC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CCFFCC"/>
        <bgColor indexed="41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indexed="4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indexed="41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39997558519241921"/>
        <bgColor indexed="41"/>
      </patternFill>
    </fill>
    <fill>
      <patternFill patternType="solid">
        <fgColor theme="0" tint="-0.249977111117893"/>
        <bgColor indexed="41"/>
      </patternFill>
    </fill>
  </fills>
  <borders count="1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2">
    <xf numFmtId="0" fontId="0" fillId="0" borderId="0"/>
    <xf numFmtId="0" fontId="1" fillId="0" borderId="1">
      <alignment horizontal="center" vertical="center" wrapText="1"/>
    </xf>
    <xf numFmtId="0" fontId="2" fillId="0" borderId="1">
      <alignment vertical="top" wrapText="1"/>
    </xf>
    <xf numFmtId="49" fontId="1" fillId="0" borderId="1">
      <alignment horizontal="center" vertical="top" shrinkToFit="1"/>
    </xf>
    <xf numFmtId="4" fontId="2" fillId="3" borderId="1">
      <alignment horizontal="right" vertical="top" shrinkToFit="1"/>
    </xf>
    <xf numFmtId="4" fontId="1" fillId="0" borderId="1">
      <alignment horizontal="right" vertical="top" shrinkToFit="1"/>
    </xf>
    <xf numFmtId="49" fontId="3" fillId="0" borderId="3">
      <alignment horizontal="left" vertical="top" wrapText="1"/>
    </xf>
    <xf numFmtId="4" fontId="3" fillId="0" borderId="3">
      <alignment horizontal="right" vertical="top" shrinkToFit="1"/>
    </xf>
    <xf numFmtId="0" fontId="4" fillId="0" borderId="3">
      <alignment horizontal="center" vertical="center" wrapText="1"/>
    </xf>
    <xf numFmtId="4" fontId="3" fillId="7" borderId="3">
      <alignment horizontal="right" vertical="top" shrinkToFit="1"/>
    </xf>
    <xf numFmtId="0" fontId="4" fillId="0" borderId="3">
      <alignment horizontal="left"/>
    </xf>
    <xf numFmtId="4" fontId="4" fillId="8" borderId="3">
      <alignment horizontal="right" vertical="top" shrinkToFit="1"/>
    </xf>
  </cellStyleXfs>
  <cellXfs count="196">
    <xf numFmtId="0" fontId="0" fillId="0" borderId="0" xfId="0"/>
    <xf numFmtId="0" fontId="5" fillId="2" borderId="0" xfId="0" applyFont="1" applyFill="1" applyAlignment="1">
      <alignment vertical="center" wrapText="1"/>
    </xf>
    <xf numFmtId="0" fontId="7" fillId="0" borderId="0" xfId="0" applyFont="1"/>
    <xf numFmtId="0" fontId="9" fillId="0" borderId="0" xfId="0" applyFont="1"/>
    <xf numFmtId="0" fontId="11" fillId="2" borderId="2" xfId="2" applyNumberFormat="1" applyFont="1" applyFill="1" applyBorder="1" applyAlignment="1" applyProtection="1">
      <alignment vertical="center" wrapText="1"/>
    </xf>
    <xf numFmtId="49" fontId="5" fillId="2" borderId="2" xfId="3" applyNumberFormat="1" applyFont="1" applyFill="1" applyBorder="1" applyAlignment="1" applyProtection="1">
      <alignment horizontal="center" vertical="center" shrinkToFit="1"/>
    </xf>
    <xf numFmtId="4" fontId="8" fillId="4" borderId="2" xfId="4" applyNumberFormat="1" applyFont="1" applyFill="1" applyBorder="1" applyAlignment="1" applyProtection="1">
      <alignment vertical="center" shrinkToFit="1"/>
    </xf>
    <xf numFmtId="0" fontId="11" fillId="9" borderId="2" xfId="2" applyNumberFormat="1" applyFont="1" applyFill="1" applyBorder="1" applyAlignment="1" applyProtection="1">
      <alignment vertical="center" wrapText="1"/>
    </xf>
    <xf numFmtId="49" fontId="5" fillId="9" borderId="2" xfId="3" applyNumberFormat="1" applyFont="1" applyFill="1" applyBorder="1" applyAlignment="1" applyProtection="1">
      <alignment horizontal="center" vertical="center" shrinkToFit="1"/>
    </xf>
    <xf numFmtId="4" fontId="8" fillId="12" borderId="2" xfId="4" applyNumberFormat="1" applyFont="1" applyFill="1" applyBorder="1" applyAlignment="1" applyProtection="1">
      <alignment vertical="center" shrinkToFit="1"/>
    </xf>
    <xf numFmtId="0" fontId="11" fillId="5" borderId="2" xfId="2" applyNumberFormat="1" applyFont="1" applyFill="1" applyBorder="1" applyAlignment="1" applyProtection="1">
      <alignment vertical="center" wrapText="1"/>
    </xf>
    <xf numFmtId="49" fontId="5" fillId="5" borderId="2" xfId="3" applyNumberFormat="1" applyFont="1" applyFill="1" applyBorder="1" applyAlignment="1" applyProtection="1">
      <alignment horizontal="center" vertical="center" shrinkToFit="1"/>
    </xf>
    <xf numFmtId="4" fontId="8" fillId="5" borderId="2" xfId="5" applyNumberFormat="1" applyFont="1" applyFill="1" applyBorder="1" applyAlignment="1" applyProtection="1">
      <alignment vertical="center" shrinkToFit="1"/>
    </xf>
    <xf numFmtId="0" fontId="12" fillId="2" borderId="2" xfId="2" applyNumberFormat="1" applyFont="1" applyFill="1" applyBorder="1" applyAlignment="1" applyProtection="1">
      <alignment vertical="center" wrapText="1"/>
    </xf>
    <xf numFmtId="49" fontId="6" fillId="2" borderId="2" xfId="3" applyNumberFormat="1" applyFont="1" applyFill="1" applyBorder="1" applyAlignment="1" applyProtection="1">
      <alignment horizontal="center" vertical="center" shrinkToFit="1"/>
    </xf>
    <xf numFmtId="4" fontId="13" fillId="0" borderId="2" xfId="5" applyNumberFormat="1" applyFont="1" applyFill="1" applyBorder="1" applyAlignment="1" applyProtection="1">
      <alignment vertical="center" shrinkToFit="1"/>
    </xf>
    <xf numFmtId="4" fontId="14" fillId="6" borderId="2" xfId="4" applyNumberFormat="1" applyFont="1" applyFill="1" applyBorder="1" applyAlignment="1" applyProtection="1">
      <alignment vertical="center" shrinkToFit="1"/>
    </xf>
    <xf numFmtId="4" fontId="15" fillId="4" borderId="2" xfId="4" applyNumberFormat="1" applyFont="1" applyFill="1" applyBorder="1" applyAlignment="1" applyProtection="1">
      <alignment vertical="center" shrinkToFit="1"/>
    </xf>
    <xf numFmtId="4" fontId="15" fillId="0" borderId="2" xfId="4" applyNumberFormat="1" applyFont="1" applyFill="1" applyBorder="1" applyAlignment="1" applyProtection="1">
      <alignment vertical="center" shrinkToFit="1"/>
    </xf>
    <xf numFmtId="4" fontId="14" fillId="0" borderId="2" xfId="4" applyNumberFormat="1" applyFont="1" applyFill="1" applyBorder="1" applyAlignment="1" applyProtection="1">
      <alignment vertical="center" shrinkToFit="1"/>
    </xf>
    <xf numFmtId="4" fontId="13" fillId="0" borderId="2" xfId="4" applyNumberFormat="1" applyFont="1" applyFill="1" applyBorder="1" applyAlignment="1" applyProtection="1">
      <alignment vertical="center" shrinkToFit="1"/>
    </xf>
    <xf numFmtId="4" fontId="8" fillId="0" borderId="2" xfId="5" applyNumberFormat="1" applyFont="1" applyFill="1" applyBorder="1" applyAlignment="1" applyProtection="1">
      <alignment vertical="center" shrinkToFit="1"/>
    </xf>
    <xf numFmtId="0" fontId="19" fillId="10" borderId="2" xfId="0" applyFont="1" applyFill="1" applyBorder="1" applyAlignment="1">
      <alignment horizontal="left" wrapText="1"/>
    </xf>
    <xf numFmtId="49" fontId="20" fillId="2" borderId="2" xfId="3" applyNumberFormat="1" applyFont="1" applyFill="1" applyBorder="1" applyAlignment="1" applyProtection="1">
      <alignment horizontal="center" vertical="center" shrinkToFit="1"/>
    </xf>
    <xf numFmtId="0" fontId="22" fillId="2" borderId="2" xfId="0" applyFont="1" applyFill="1" applyBorder="1" applyAlignment="1">
      <alignment horizontal="left" vertical="top" wrapText="1"/>
    </xf>
    <xf numFmtId="4" fontId="23" fillId="0" borderId="2" xfId="4" applyNumberFormat="1" applyFont="1" applyFill="1" applyBorder="1" applyAlignment="1" applyProtection="1">
      <alignment vertical="center" shrinkToFit="1"/>
    </xf>
    <xf numFmtId="4" fontId="8" fillId="6" borderId="2" xfId="4" applyNumberFormat="1" applyFont="1" applyFill="1" applyBorder="1" applyAlignment="1" applyProtection="1">
      <alignment vertical="center" shrinkToFit="1"/>
    </xf>
    <xf numFmtId="0" fontId="9" fillId="10" borderId="2" xfId="0" applyFont="1" applyFill="1" applyBorder="1" applyAlignment="1">
      <alignment horizontal="left" wrapText="1"/>
    </xf>
    <xf numFmtId="4" fontId="24" fillId="0" borderId="2" xfId="4" applyNumberFormat="1" applyFont="1" applyFill="1" applyBorder="1" applyAlignment="1" applyProtection="1">
      <alignment vertical="center" shrinkToFit="1"/>
    </xf>
    <xf numFmtId="4" fontId="14" fillId="9" borderId="2" xfId="5" applyNumberFormat="1" applyFont="1" applyFill="1" applyBorder="1" applyAlignment="1" applyProtection="1">
      <alignment vertical="center" shrinkToFit="1"/>
    </xf>
    <xf numFmtId="4" fontId="8" fillId="9" borderId="2" xfId="5" applyNumberFormat="1" applyFont="1" applyFill="1" applyBorder="1" applyAlignment="1" applyProtection="1">
      <alignment vertical="center" shrinkToFit="1"/>
    </xf>
    <xf numFmtId="0" fontId="25" fillId="2" borderId="2" xfId="2" applyNumberFormat="1" applyFont="1" applyFill="1" applyBorder="1" applyAlignment="1" applyProtection="1">
      <alignment vertical="center" wrapText="1"/>
    </xf>
    <xf numFmtId="4" fontId="23" fillId="0" borderId="2" xfId="5" applyNumberFormat="1" applyFont="1" applyFill="1" applyBorder="1" applyAlignment="1" applyProtection="1">
      <alignment vertical="center" shrinkToFit="1"/>
    </xf>
    <xf numFmtId="4" fontId="8" fillId="0" borderId="2" xfId="4" applyNumberFormat="1" applyFont="1" applyFill="1" applyBorder="1" applyAlignment="1" applyProtection="1">
      <alignment vertical="center" shrinkToFit="1"/>
    </xf>
    <xf numFmtId="0" fontId="12" fillId="2" borderId="2" xfId="0" applyFont="1" applyFill="1" applyBorder="1" applyAlignment="1">
      <alignment wrapText="1"/>
    </xf>
    <xf numFmtId="0" fontId="22" fillId="11" borderId="2" xfId="0" applyFont="1" applyFill="1" applyBorder="1" applyAlignment="1">
      <alignment vertical="top" wrapText="1"/>
    </xf>
    <xf numFmtId="49" fontId="22" fillId="2" borderId="2" xfId="0" applyNumberFormat="1" applyFont="1" applyFill="1" applyBorder="1" applyAlignment="1">
      <alignment horizontal="left" vertical="center" wrapText="1"/>
    </xf>
    <xf numFmtId="49" fontId="15" fillId="0" borderId="2" xfId="0" applyNumberFormat="1" applyFont="1" applyBorder="1" applyAlignment="1">
      <alignment horizontal="left" vertical="center" wrapText="1"/>
    </xf>
    <xf numFmtId="0" fontId="8" fillId="9" borderId="2" xfId="2" applyNumberFormat="1" applyFont="1" applyFill="1" applyBorder="1" applyAlignment="1" applyProtection="1">
      <alignment vertical="center" wrapText="1"/>
    </xf>
    <xf numFmtId="4" fontId="8" fillId="5" borderId="2" xfId="4" applyNumberFormat="1" applyFont="1" applyFill="1" applyBorder="1" applyAlignment="1" applyProtection="1">
      <alignment vertical="center" shrinkToFit="1"/>
    </xf>
    <xf numFmtId="4" fontId="13" fillId="4" borderId="2" xfId="4" applyNumberFormat="1" applyFont="1" applyFill="1" applyBorder="1" applyAlignment="1" applyProtection="1">
      <alignment vertical="center" shrinkToFit="1"/>
    </xf>
    <xf numFmtId="4" fontId="13" fillId="2" borderId="2" xfId="5" applyNumberFormat="1" applyFont="1" applyFill="1" applyBorder="1" applyAlignment="1" applyProtection="1">
      <alignment vertical="center" shrinkToFit="1"/>
    </xf>
    <xf numFmtId="4" fontId="23" fillId="4" borderId="2" xfId="4" applyNumberFormat="1" applyFont="1" applyFill="1" applyBorder="1" applyAlignment="1" applyProtection="1">
      <alignment vertical="center" shrinkToFit="1"/>
    </xf>
    <xf numFmtId="0" fontId="15" fillId="2" borderId="0" xfId="0" applyFont="1" applyFill="1"/>
    <xf numFmtId="4" fontId="13" fillId="2" borderId="0" xfId="0" applyNumberFormat="1" applyFont="1" applyFill="1"/>
    <xf numFmtId="0" fontId="9" fillId="2" borderId="0" xfId="0" applyFont="1" applyFill="1"/>
    <xf numFmtId="0" fontId="24" fillId="2" borderId="0" xfId="0" applyFont="1" applyFill="1"/>
    <xf numFmtId="0" fontId="24" fillId="0" borderId="0" xfId="0" applyFont="1" applyAlignment="1">
      <alignment horizontal="center" vertical="center"/>
    </xf>
    <xf numFmtId="0" fontId="24" fillId="0" borderId="2" xfId="0" applyFont="1" applyBorder="1" applyAlignment="1">
      <alignment horizontal="center" vertical="center"/>
    </xf>
    <xf numFmtId="4" fontId="24" fillId="0" borderId="2" xfId="0" applyNumberFormat="1" applyFont="1" applyBorder="1" applyAlignment="1">
      <alignment horizontal="center" vertical="center"/>
    </xf>
    <xf numFmtId="4" fontId="26" fillId="0" borderId="0" xfId="0" applyNumberFormat="1" applyFont="1"/>
    <xf numFmtId="4" fontId="9" fillId="0" borderId="0" xfId="0" applyNumberFormat="1" applyFont="1"/>
    <xf numFmtId="0" fontId="27" fillId="0" borderId="2" xfId="0" applyFont="1" applyBorder="1" applyAlignment="1">
      <alignment horizontal="center" vertical="center"/>
    </xf>
    <xf numFmtId="4" fontId="27" fillId="0" borderId="2" xfId="0" applyNumberFormat="1" applyFont="1" applyBorder="1" applyAlignment="1">
      <alignment horizontal="center" vertical="center"/>
    </xf>
    <xf numFmtId="0" fontId="27" fillId="13" borderId="2" xfId="0" applyFont="1" applyFill="1" applyBorder="1" applyAlignment="1">
      <alignment horizontal="center" vertical="center"/>
    </xf>
    <xf numFmtId="4" fontId="27" fillId="13" borderId="2" xfId="0" applyNumberFormat="1" applyFont="1" applyFill="1" applyBorder="1" applyAlignment="1">
      <alignment horizontal="center" vertical="center"/>
    </xf>
    <xf numFmtId="0" fontId="27" fillId="5" borderId="2" xfId="0" applyFont="1" applyFill="1" applyBorder="1" applyAlignment="1">
      <alignment horizontal="center" vertical="center"/>
    </xf>
    <xf numFmtId="4" fontId="27" fillId="5" borderId="2" xfId="0" applyNumberFormat="1" applyFont="1" applyFill="1" applyBorder="1" applyAlignment="1">
      <alignment horizontal="center" vertical="center"/>
    </xf>
    <xf numFmtId="0" fontId="16" fillId="14" borderId="2" xfId="2" applyNumberFormat="1" applyFont="1" applyFill="1" applyBorder="1" applyAlignment="1" applyProtection="1">
      <alignment vertical="center" wrapText="1"/>
    </xf>
    <xf numFmtId="4" fontId="17" fillId="14" borderId="2" xfId="4" applyNumberFormat="1" applyFont="1" applyFill="1" applyBorder="1" applyAlignment="1" applyProtection="1">
      <alignment vertical="center" shrinkToFit="1"/>
    </xf>
    <xf numFmtId="49" fontId="5" fillId="14" borderId="2" xfId="3" applyNumberFormat="1" applyFont="1" applyFill="1" applyBorder="1" applyAlignment="1" applyProtection="1">
      <alignment horizontal="center" vertical="center" shrinkToFit="1"/>
    </xf>
    <xf numFmtId="4" fontId="14" fillId="15" borderId="2" xfId="4" applyNumberFormat="1" applyFont="1" applyFill="1" applyBorder="1" applyAlignment="1" applyProtection="1">
      <alignment vertical="center" shrinkToFit="1"/>
    </xf>
    <xf numFmtId="0" fontId="27" fillId="14" borderId="2" xfId="0" applyFont="1" applyFill="1" applyBorder="1" applyAlignment="1">
      <alignment horizontal="center" vertical="center"/>
    </xf>
    <xf numFmtId="4" fontId="27" fillId="14" borderId="2" xfId="0" applyNumberFormat="1" applyFont="1" applyFill="1" applyBorder="1" applyAlignment="1">
      <alignment horizontal="center" vertical="center"/>
    </xf>
    <xf numFmtId="0" fontId="11" fillId="14" borderId="2" xfId="2" applyNumberFormat="1" applyFont="1" applyFill="1" applyBorder="1" applyAlignment="1" applyProtection="1">
      <alignment vertical="center" wrapText="1"/>
    </xf>
    <xf numFmtId="4" fontId="8" fillId="14" borderId="2" xfId="5" applyNumberFormat="1" applyFont="1" applyFill="1" applyBorder="1" applyAlignment="1" applyProtection="1">
      <alignment vertical="center" shrinkToFit="1"/>
    </xf>
    <xf numFmtId="0" fontId="18" fillId="14" borderId="2" xfId="0" applyFont="1" applyFill="1" applyBorder="1" applyAlignment="1">
      <alignment horizontal="left" wrapText="1"/>
    </xf>
    <xf numFmtId="0" fontId="29" fillId="14" borderId="2" xfId="0" applyFont="1" applyFill="1" applyBorder="1" applyAlignment="1">
      <alignment horizontal="left" wrapText="1"/>
    </xf>
    <xf numFmtId="0" fontId="30" fillId="0" borderId="0" xfId="0" applyFont="1"/>
    <xf numFmtId="0" fontId="16" fillId="16" borderId="2" xfId="2" applyNumberFormat="1" applyFont="1" applyFill="1" applyBorder="1" applyAlignment="1" applyProtection="1">
      <alignment vertical="center" wrapText="1"/>
    </xf>
    <xf numFmtId="4" fontId="21" fillId="16" borderId="2" xfId="4" applyNumberFormat="1" applyFont="1" applyFill="1" applyBorder="1" applyAlignment="1" applyProtection="1">
      <alignment vertical="center" shrinkToFit="1"/>
    </xf>
    <xf numFmtId="4" fontId="21" fillId="14" borderId="2" xfId="4" applyNumberFormat="1" applyFont="1" applyFill="1" applyBorder="1" applyAlignment="1" applyProtection="1">
      <alignment vertical="center" shrinkToFit="1"/>
    </xf>
    <xf numFmtId="49" fontId="31" fillId="14" borderId="2" xfId="3" applyNumberFormat="1" applyFont="1" applyFill="1" applyBorder="1" applyAlignment="1" applyProtection="1">
      <alignment horizontal="center" vertical="center" shrinkToFit="1"/>
    </xf>
    <xf numFmtId="4" fontId="8" fillId="14" borderId="2" xfId="4" applyNumberFormat="1" applyFont="1" applyFill="1" applyBorder="1" applyAlignment="1" applyProtection="1">
      <alignment vertical="center" shrinkToFit="1"/>
    </xf>
    <xf numFmtId="49" fontId="5" fillId="16" borderId="2" xfId="3" applyNumberFormat="1" applyFont="1" applyFill="1" applyBorder="1" applyAlignment="1" applyProtection="1">
      <alignment horizontal="center" vertical="center" shrinkToFit="1"/>
    </xf>
    <xf numFmtId="4" fontId="14" fillId="17" borderId="2" xfId="4" applyNumberFormat="1" applyFont="1" applyFill="1" applyBorder="1" applyAlignment="1" applyProtection="1">
      <alignment vertical="center" shrinkToFit="1"/>
    </xf>
    <xf numFmtId="0" fontId="27" fillId="16" borderId="2" xfId="0" applyFont="1" applyFill="1" applyBorder="1" applyAlignment="1">
      <alignment horizontal="center" vertical="center"/>
    </xf>
    <xf numFmtId="4" fontId="27" fillId="16" borderId="2" xfId="0" applyNumberFormat="1" applyFont="1" applyFill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4" fontId="32" fillId="0" borderId="2" xfId="0" applyNumberFormat="1" applyFont="1" applyBorder="1" applyAlignment="1">
      <alignment horizontal="center" vertical="center"/>
    </xf>
    <xf numFmtId="0" fontId="17" fillId="16" borderId="2" xfId="0" applyFont="1" applyFill="1" applyBorder="1" applyAlignment="1">
      <alignment horizontal="left" vertical="center" wrapText="1"/>
    </xf>
    <xf numFmtId="49" fontId="31" fillId="16" borderId="2" xfId="3" applyNumberFormat="1" applyFont="1" applyFill="1" applyBorder="1" applyAlignment="1" applyProtection="1">
      <alignment horizontal="center" vertical="center" shrinkToFit="1"/>
    </xf>
    <xf numFmtId="0" fontId="33" fillId="16" borderId="2" xfId="0" applyFont="1" applyFill="1" applyBorder="1" applyAlignment="1">
      <alignment horizontal="center" vertical="center"/>
    </xf>
    <xf numFmtId="4" fontId="33" fillId="16" borderId="2" xfId="0" applyNumberFormat="1" applyFont="1" applyFill="1" applyBorder="1" applyAlignment="1">
      <alignment horizontal="center" vertical="center"/>
    </xf>
    <xf numFmtId="0" fontId="27" fillId="9" borderId="2" xfId="0" applyFont="1" applyFill="1" applyBorder="1" applyAlignment="1">
      <alignment horizontal="center" vertical="center"/>
    </xf>
    <xf numFmtId="4" fontId="27" fillId="9" borderId="2" xfId="0" applyNumberFormat="1" applyFont="1" applyFill="1" applyBorder="1" applyAlignment="1">
      <alignment horizontal="center" vertical="center"/>
    </xf>
    <xf numFmtId="0" fontId="11" fillId="16" borderId="2" xfId="2" applyNumberFormat="1" applyFont="1" applyFill="1" applyBorder="1" applyAlignment="1" applyProtection="1">
      <alignment vertical="center" wrapText="1"/>
    </xf>
    <xf numFmtId="4" fontId="8" fillId="16" borderId="2" xfId="4" applyNumberFormat="1" applyFont="1" applyFill="1" applyBorder="1" applyAlignment="1" applyProtection="1">
      <alignment vertical="center" shrinkToFit="1"/>
    </xf>
    <xf numFmtId="4" fontId="21" fillId="14" borderId="2" xfId="5" applyNumberFormat="1" applyFont="1" applyFill="1" applyBorder="1" applyAlignment="1" applyProtection="1">
      <alignment vertical="center" shrinkToFit="1"/>
    </xf>
    <xf numFmtId="0" fontId="12" fillId="0" borderId="2" xfId="2" applyNumberFormat="1" applyFont="1" applyFill="1" applyBorder="1" applyAlignment="1" applyProtection="1">
      <alignment vertical="center" wrapText="1"/>
    </xf>
    <xf numFmtId="49" fontId="6" fillId="0" borderId="2" xfId="3" applyNumberFormat="1" applyFont="1" applyFill="1" applyBorder="1" applyAlignment="1" applyProtection="1">
      <alignment horizontal="center" vertical="center" shrinkToFit="1"/>
    </xf>
    <xf numFmtId="0" fontId="24" fillId="0" borderId="2" xfId="0" applyFont="1" applyFill="1" applyBorder="1" applyAlignment="1">
      <alignment horizontal="center" vertical="center"/>
    </xf>
    <xf numFmtId="4" fontId="24" fillId="0" borderId="2" xfId="0" applyNumberFormat="1" applyFont="1" applyFill="1" applyBorder="1" applyAlignment="1">
      <alignment horizontal="center" vertical="center"/>
    </xf>
    <xf numFmtId="4" fontId="21" fillId="16" borderId="2" xfId="5" applyNumberFormat="1" applyFont="1" applyFill="1" applyBorder="1" applyAlignment="1" applyProtection="1">
      <alignment vertical="center" shrinkToFit="1"/>
    </xf>
    <xf numFmtId="0" fontId="34" fillId="0" borderId="0" xfId="0" applyFont="1"/>
    <xf numFmtId="4" fontId="28" fillId="0" borderId="2" xfId="5" applyNumberFormat="1" applyFont="1" applyFill="1" applyBorder="1" applyAlignment="1" applyProtection="1">
      <alignment vertical="center" shrinkToFit="1"/>
    </xf>
    <xf numFmtId="0" fontId="30" fillId="14" borderId="2" xfId="0" applyFont="1" applyFill="1" applyBorder="1" applyAlignment="1">
      <alignment horizontal="left" wrapText="1"/>
    </xf>
    <xf numFmtId="4" fontId="27" fillId="14" borderId="2" xfId="4" applyNumberFormat="1" applyFont="1" applyFill="1" applyBorder="1" applyAlignment="1" applyProtection="1">
      <alignment vertical="center" shrinkToFit="1"/>
    </xf>
    <xf numFmtId="0" fontId="5" fillId="5" borderId="2" xfId="2" applyNumberFormat="1" applyFont="1" applyFill="1" applyBorder="1" applyAlignment="1" applyProtection="1">
      <alignment vertical="center" wrapText="1"/>
    </xf>
    <xf numFmtId="4" fontId="5" fillId="6" borderId="2" xfId="4" applyNumberFormat="1" applyFont="1" applyFill="1" applyBorder="1" applyAlignment="1" applyProtection="1">
      <alignment vertical="center" shrinkToFit="1"/>
    </xf>
    <xf numFmtId="4" fontId="7" fillId="0" borderId="2" xfId="0" applyNumberFormat="1" applyFont="1" applyBorder="1" applyAlignment="1">
      <alignment horizontal="center" vertical="center"/>
    </xf>
    <xf numFmtId="4" fontId="20" fillId="0" borderId="2" xfId="4" applyNumberFormat="1" applyFont="1" applyFill="1" applyBorder="1" applyAlignment="1" applyProtection="1">
      <alignment vertical="center" shrinkToFit="1"/>
    </xf>
    <xf numFmtId="4" fontId="36" fillId="0" borderId="2" xfId="0" applyNumberFormat="1" applyFont="1" applyBorder="1" applyAlignment="1">
      <alignment horizontal="center" vertical="center"/>
    </xf>
    <xf numFmtId="0" fontId="29" fillId="16" borderId="2" xfId="0" applyFont="1" applyFill="1" applyBorder="1" applyAlignment="1">
      <alignment horizontal="left" wrapText="1"/>
    </xf>
    <xf numFmtId="4" fontId="8" fillId="9" borderId="2" xfId="0" applyNumberFormat="1" applyFont="1" applyFill="1" applyBorder="1" applyAlignment="1">
      <alignment horizontal="center" vertical="center"/>
    </xf>
    <xf numFmtId="0" fontId="33" fillId="14" borderId="2" xfId="0" applyFont="1" applyFill="1" applyBorder="1" applyAlignment="1">
      <alignment horizontal="center" vertical="center"/>
    </xf>
    <xf numFmtId="4" fontId="33" fillId="14" borderId="2" xfId="0" applyNumberFormat="1" applyFont="1" applyFill="1" applyBorder="1" applyAlignment="1">
      <alignment horizontal="center" vertical="center"/>
    </xf>
    <xf numFmtId="4" fontId="8" fillId="17" borderId="2" xfId="4" applyNumberFormat="1" applyFont="1" applyFill="1" applyBorder="1" applyAlignment="1" applyProtection="1">
      <alignment vertical="center" shrinkToFit="1"/>
    </xf>
    <xf numFmtId="4" fontId="8" fillId="15" borderId="2" xfId="4" applyNumberFormat="1" applyFont="1" applyFill="1" applyBorder="1" applyAlignment="1" applyProtection="1">
      <alignment vertical="center" shrinkToFit="1"/>
    </xf>
    <xf numFmtId="4" fontId="21" fillId="15" borderId="2" xfId="4" applyNumberFormat="1" applyFont="1" applyFill="1" applyBorder="1" applyAlignment="1" applyProtection="1">
      <alignment vertical="center" shrinkToFit="1"/>
    </xf>
    <xf numFmtId="0" fontId="11" fillId="18" borderId="2" xfId="2" applyNumberFormat="1" applyFont="1" applyFill="1" applyBorder="1" applyAlignment="1" applyProtection="1">
      <alignment vertical="center" wrapText="1"/>
    </xf>
    <xf numFmtId="49" fontId="5" fillId="18" borderId="2" xfId="3" applyNumberFormat="1" applyFont="1" applyFill="1" applyBorder="1" applyAlignment="1" applyProtection="1">
      <alignment horizontal="center" vertical="center" shrinkToFit="1"/>
    </xf>
    <xf numFmtId="4" fontId="8" fillId="19" borderId="2" xfId="4" applyNumberFormat="1" applyFont="1" applyFill="1" applyBorder="1" applyAlignment="1" applyProtection="1">
      <alignment vertical="center" shrinkToFit="1"/>
    </xf>
    <xf numFmtId="0" fontId="27" fillId="18" borderId="2" xfId="0" applyFont="1" applyFill="1" applyBorder="1" applyAlignment="1">
      <alignment horizontal="center" vertical="center"/>
    </xf>
    <xf numFmtId="4" fontId="27" fillId="18" borderId="2" xfId="0" applyNumberFormat="1" applyFont="1" applyFill="1" applyBorder="1" applyAlignment="1">
      <alignment horizontal="center" vertical="center"/>
    </xf>
    <xf numFmtId="4" fontId="8" fillId="18" borderId="2" xfId="4" applyNumberFormat="1" applyFont="1" applyFill="1" applyBorder="1" applyAlignment="1" applyProtection="1">
      <alignment vertical="center" shrinkToFit="1"/>
    </xf>
    <xf numFmtId="4" fontId="23" fillId="2" borderId="2" xfId="5" applyNumberFormat="1" applyFont="1" applyFill="1" applyBorder="1" applyAlignment="1" applyProtection="1">
      <alignment vertical="center" shrinkToFit="1"/>
    </xf>
    <xf numFmtId="2" fontId="24" fillId="0" borderId="2" xfId="0" applyNumberFormat="1" applyFont="1" applyBorder="1" applyAlignment="1">
      <alignment horizontal="center" vertical="center"/>
    </xf>
    <xf numFmtId="2" fontId="32" fillId="0" borderId="2" xfId="0" applyNumberFormat="1" applyFont="1" applyBorder="1" applyAlignment="1">
      <alignment horizontal="center" vertical="center"/>
    </xf>
    <xf numFmtId="4" fontId="28" fillId="2" borderId="2" xfId="5" applyNumberFormat="1" applyFont="1" applyFill="1" applyBorder="1" applyAlignment="1" applyProtection="1">
      <alignment vertical="center" shrinkToFit="1"/>
    </xf>
    <xf numFmtId="4" fontId="14" fillId="16" borderId="2" xfId="4" applyNumberFormat="1" applyFont="1" applyFill="1" applyBorder="1" applyAlignment="1" applyProtection="1">
      <alignment vertical="center" shrinkToFit="1"/>
    </xf>
    <xf numFmtId="0" fontId="12" fillId="2" borderId="6" xfId="2" applyNumberFormat="1" applyFont="1" applyFill="1" applyBorder="1" applyAlignment="1" applyProtection="1">
      <alignment vertical="center" wrapText="1"/>
    </xf>
    <xf numFmtId="0" fontId="35" fillId="14" borderId="2" xfId="0" applyFont="1" applyFill="1" applyBorder="1" applyAlignment="1">
      <alignment wrapText="1"/>
    </xf>
    <xf numFmtId="49" fontId="5" fillId="14" borderId="7" xfId="3" applyNumberFormat="1" applyFont="1" applyFill="1" applyBorder="1" applyAlignment="1" applyProtection="1">
      <alignment horizontal="center" vertical="center" shrinkToFit="1"/>
    </xf>
    <xf numFmtId="0" fontId="30" fillId="14" borderId="0" xfId="0" applyFont="1" applyFill="1"/>
    <xf numFmtId="2" fontId="27" fillId="14" borderId="2" xfId="0" applyNumberFormat="1" applyFont="1" applyFill="1" applyBorder="1" applyAlignment="1">
      <alignment horizontal="center" vertical="center"/>
    </xf>
    <xf numFmtId="2" fontId="27" fillId="9" borderId="2" xfId="0" applyNumberFormat="1" applyFont="1" applyFill="1" applyBorder="1" applyAlignment="1">
      <alignment horizontal="center" vertical="center"/>
    </xf>
    <xf numFmtId="2" fontId="27" fillId="16" borderId="2" xfId="0" applyNumberFormat="1" applyFont="1" applyFill="1" applyBorder="1" applyAlignment="1">
      <alignment horizontal="center" vertical="center"/>
    </xf>
    <xf numFmtId="0" fontId="9" fillId="0" borderId="0" xfId="0" applyFont="1" applyFill="1"/>
    <xf numFmtId="2" fontId="27" fillId="18" borderId="2" xfId="0" applyNumberFormat="1" applyFont="1" applyFill="1" applyBorder="1" applyAlignment="1">
      <alignment horizontal="center" vertical="center"/>
    </xf>
    <xf numFmtId="2" fontId="33" fillId="14" borderId="2" xfId="0" applyNumberFormat="1" applyFont="1" applyFill="1" applyBorder="1" applyAlignment="1">
      <alignment horizontal="center" vertical="center"/>
    </xf>
    <xf numFmtId="0" fontId="37" fillId="5" borderId="2" xfId="2" applyNumberFormat="1" applyFont="1" applyFill="1" applyBorder="1" applyAlignment="1" applyProtection="1">
      <alignment vertical="center" wrapText="1"/>
    </xf>
    <xf numFmtId="0" fontId="37" fillId="13" borderId="2" xfId="2" applyNumberFormat="1" applyFont="1" applyFill="1" applyBorder="1" applyAlignment="1" applyProtection="1">
      <alignment vertical="center" wrapText="1"/>
    </xf>
    <xf numFmtId="49" fontId="37" fillId="13" borderId="2" xfId="3" applyNumberFormat="1" applyFont="1" applyFill="1" applyBorder="1" applyAlignment="1" applyProtection="1">
      <alignment horizontal="center" vertical="center" shrinkToFit="1"/>
    </xf>
    <xf numFmtId="49" fontId="5" fillId="13" borderId="2" xfId="3" applyNumberFormat="1" applyFont="1" applyFill="1" applyBorder="1" applyAlignment="1" applyProtection="1">
      <alignment horizontal="center" vertical="center" shrinkToFit="1"/>
    </xf>
    <xf numFmtId="4" fontId="8" fillId="20" borderId="2" xfId="4" applyNumberFormat="1" applyFont="1" applyFill="1" applyBorder="1" applyAlignment="1" applyProtection="1">
      <alignment vertical="center" shrinkToFit="1"/>
    </xf>
    <xf numFmtId="2" fontId="27" fillId="5" borderId="2" xfId="0" applyNumberFormat="1" applyFont="1" applyFill="1" applyBorder="1" applyAlignment="1">
      <alignment horizontal="center" vertical="center"/>
    </xf>
    <xf numFmtId="0" fontId="38" fillId="9" borderId="2" xfId="2" applyNumberFormat="1" applyFont="1" applyFill="1" applyBorder="1" applyAlignment="1" applyProtection="1">
      <alignment vertical="center" wrapText="1"/>
    </xf>
    <xf numFmtId="0" fontId="19" fillId="0" borderId="2" xfId="0" applyFont="1" applyFill="1" applyBorder="1" applyAlignment="1">
      <alignment horizontal="left" wrapText="1"/>
    </xf>
    <xf numFmtId="0" fontId="25" fillId="2" borderId="4" xfId="2" applyNumberFormat="1" applyFont="1" applyFill="1" applyBorder="1" applyAlignment="1" applyProtection="1">
      <alignment vertical="center" wrapText="1"/>
    </xf>
    <xf numFmtId="49" fontId="20" fillId="2" borderId="4" xfId="3" applyNumberFormat="1" applyFont="1" applyFill="1" applyBorder="1" applyAlignment="1" applyProtection="1">
      <alignment horizontal="center" vertical="center" shrinkToFit="1"/>
    </xf>
    <xf numFmtId="4" fontId="23" fillId="0" borderId="4" xfId="5" applyNumberFormat="1" applyFont="1" applyFill="1" applyBorder="1" applyAlignment="1" applyProtection="1">
      <alignment vertical="center" shrinkToFit="1"/>
    </xf>
    <xf numFmtId="0" fontId="32" fillId="0" borderId="4" xfId="0" applyFont="1" applyBorder="1" applyAlignment="1">
      <alignment horizontal="center" vertical="center"/>
    </xf>
    <xf numFmtId="4" fontId="32" fillId="0" borderId="4" xfId="0" applyNumberFormat="1" applyFont="1" applyBorder="1" applyAlignment="1">
      <alignment horizontal="center" vertical="center"/>
    </xf>
    <xf numFmtId="0" fontId="8" fillId="9" borderId="6" xfId="2" applyNumberFormat="1" applyFont="1" applyFill="1" applyBorder="1" applyAlignment="1" applyProtection="1">
      <alignment vertical="center" wrapText="1"/>
    </xf>
    <xf numFmtId="49" fontId="5" fillId="9" borderId="6" xfId="3" applyNumberFormat="1" applyFont="1" applyFill="1" applyBorder="1" applyAlignment="1" applyProtection="1">
      <alignment horizontal="center" vertical="center" shrinkToFit="1"/>
    </xf>
    <xf numFmtId="4" fontId="14" fillId="12" borderId="6" xfId="4" applyNumberFormat="1" applyFont="1" applyFill="1" applyBorder="1" applyAlignment="1" applyProtection="1">
      <alignment vertical="center" shrinkToFit="1"/>
    </xf>
    <xf numFmtId="2" fontId="27" fillId="9" borderId="6" xfId="0" applyNumberFormat="1" applyFont="1" applyFill="1" applyBorder="1" applyAlignment="1">
      <alignment horizontal="center" vertical="center"/>
    </xf>
    <xf numFmtId="4" fontId="27" fillId="9" borderId="6" xfId="0" applyNumberFormat="1" applyFont="1" applyFill="1" applyBorder="1" applyAlignment="1">
      <alignment horizontal="center" vertical="center"/>
    </xf>
    <xf numFmtId="0" fontId="8" fillId="16" borderId="8" xfId="2" applyNumberFormat="1" applyFont="1" applyFill="1" applyBorder="1" applyAlignment="1" applyProtection="1">
      <alignment vertical="center" wrapText="1"/>
    </xf>
    <xf numFmtId="49" fontId="8" fillId="16" borderId="9" xfId="3" applyNumberFormat="1" applyFont="1" applyFill="1" applyBorder="1" applyAlignment="1" applyProtection="1">
      <alignment horizontal="center" vertical="center" shrinkToFit="1"/>
    </xf>
    <xf numFmtId="4" fontId="8" fillId="16" borderId="9" xfId="4" applyNumberFormat="1" applyFont="1" applyFill="1" applyBorder="1" applyAlignment="1" applyProtection="1">
      <alignment vertical="center" shrinkToFit="1"/>
    </xf>
    <xf numFmtId="0" fontId="27" fillId="16" borderId="9" xfId="0" applyFont="1" applyFill="1" applyBorder="1" applyAlignment="1">
      <alignment horizontal="center" vertical="center"/>
    </xf>
    <xf numFmtId="4" fontId="27" fillId="16" borderId="10" xfId="0" applyNumberFormat="1" applyFont="1" applyFill="1" applyBorder="1" applyAlignment="1">
      <alignment horizontal="center" vertical="center"/>
    </xf>
    <xf numFmtId="0" fontId="11" fillId="14" borderId="11" xfId="2" applyNumberFormat="1" applyFont="1" applyFill="1" applyBorder="1" applyAlignment="1" applyProtection="1">
      <alignment vertical="center" wrapText="1"/>
    </xf>
    <xf numFmtId="4" fontId="27" fillId="14" borderId="12" xfId="0" applyNumberFormat="1" applyFont="1" applyFill="1" applyBorder="1" applyAlignment="1">
      <alignment horizontal="center" vertical="center"/>
    </xf>
    <xf numFmtId="0" fontId="19" fillId="10" borderId="11" xfId="0" applyFont="1" applyFill="1" applyBorder="1" applyAlignment="1">
      <alignment horizontal="left" wrapText="1"/>
    </xf>
    <xf numFmtId="4" fontId="24" fillId="0" borderId="12" xfId="0" applyNumberFormat="1" applyFont="1" applyBorder="1" applyAlignment="1">
      <alignment horizontal="center" vertical="center"/>
    </xf>
    <xf numFmtId="0" fontId="12" fillId="2" borderId="11" xfId="2" applyNumberFormat="1" applyFont="1" applyFill="1" applyBorder="1" applyAlignment="1" applyProtection="1">
      <alignment vertical="center" wrapText="1"/>
    </xf>
    <xf numFmtId="0" fontId="25" fillId="2" borderId="11" xfId="2" applyNumberFormat="1" applyFont="1" applyFill="1" applyBorder="1" applyAlignment="1" applyProtection="1">
      <alignment vertical="center" wrapText="1"/>
    </xf>
    <xf numFmtId="4" fontId="32" fillId="0" borderId="12" xfId="0" applyNumberFormat="1" applyFont="1" applyBorder="1" applyAlignment="1">
      <alignment horizontal="center" vertical="center"/>
    </xf>
    <xf numFmtId="0" fontId="25" fillId="2" borderId="13" xfId="2" applyNumberFormat="1" applyFont="1" applyFill="1" applyBorder="1" applyAlignment="1" applyProtection="1">
      <alignment vertical="center" wrapText="1"/>
    </xf>
    <xf numFmtId="49" fontId="20" fillId="2" borderId="14" xfId="3" applyNumberFormat="1" applyFont="1" applyFill="1" applyBorder="1" applyAlignment="1" applyProtection="1">
      <alignment horizontal="center" vertical="center" shrinkToFit="1"/>
    </xf>
    <xf numFmtId="4" fontId="23" fillId="0" borderId="14" xfId="5" applyNumberFormat="1" applyFont="1" applyFill="1" applyBorder="1" applyAlignment="1" applyProtection="1">
      <alignment vertical="center" shrinkToFit="1"/>
    </xf>
    <xf numFmtId="0" fontId="32" fillId="0" borderId="14" xfId="0" applyFont="1" applyBorder="1" applyAlignment="1">
      <alignment horizontal="center" vertical="center"/>
    </xf>
    <xf numFmtId="4" fontId="32" fillId="0" borderId="15" xfId="0" applyNumberFormat="1" applyFont="1" applyBorder="1" applyAlignment="1">
      <alignment horizontal="center" vertical="center"/>
    </xf>
    <xf numFmtId="2" fontId="8" fillId="9" borderId="2" xfId="0" applyNumberFormat="1" applyFont="1" applyFill="1" applyBorder="1" applyAlignment="1">
      <alignment horizontal="center" vertical="center"/>
    </xf>
    <xf numFmtId="2" fontId="7" fillId="0" borderId="2" xfId="0" applyNumberFormat="1" applyFont="1" applyBorder="1" applyAlignment="1">
      <alignment horizontal="center" vertical="center"/>
    </xf>
    <xf numFmtId="2" fontId="36" fillId="0" borderId="2" xfId="0" applyNumberFormat="1" applyFont="1" applyBorder="1" applyAlignment="1">
      <alignment horizontal="center" vertical="center"/>
    </xf>
    <xf numFmtId="2" fontId="35" fillId="5" borderId="2" xfId="0" applyNumberFormat="1" applyFont="1" applyFill="1" applyBorder="1" applyAlignment="1">
      <alignment horizontal="center" vertical="center"/>
    </xf>
    <xf numFmtId="2" fontId="24" fillId="0" borderId="2" xfId="0" applyNumberFormat="1" applyFont="1" applyFill="1" applyBorder="1" applyAlignment="1">
      <alignment horizontal="center" vertical="center"/>
    </xf>
    <xf numFmtId="2" fontId="27" fillId="0" borderId="2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/>
    </xf>
    <xf numFmtId="0" fontId="39" fillId="9" borderId="2" xfId="2" applyNumberFormat="1" applyFont="1" applyFill="1" applyBorder="1" applyAlignment="1" applyProtection="1">
      <alignment vertical="center" wrapText="1"/>
    </xf>
    <xf numFmtId="49" fontId="40" fillId="9" borderId="2" xfId="3" applyNumberFormat="1" applyFont="1" applyFill="1" applyBorder="1" applyAlignment="1" applyProtection="1">
      <alignment horizontal="center" vertical="center" shrinkToFit="1"/>
    </xf>
    <xf numFmtId="0" fontId="41" fillId="2" borderId="2" xfId="2" applyNumberFormat="1" applyFont="1" applyFill="1" applyBorder="1" applyAlignment="1" applyProtection="1">
      <alignment vertical="center" wrapText="1"/>
    </xf>
    <xf numFmtId="49" fontId="42" fillId="2" borderId="2" xfId="3" applyNumberFormat="1" applyFont="1" applyFill="1" applyBorder="1" applyAlignment="1" applyProtection="1">
      <alignment horizontal="center" vertical="center" shrinkToFit="1"/>
    </xf>
    <xf numFmtId="49" fontId="43" fillId="11" borderId="2" xfId="0" applyNumberFormat="1" applyFont="1" applyFill="1" applyBorder="1" applyAlignment="1">
      <alignment horizontal="center" vertical="center" shrinkToFit="1"/>
    </xf>
    <xf numFmtId="0" fontId="39" fillId="2" borderId="2" xfId="2" applyNumberFormat="1" applyFont="1" applyFill="1" applyBorder="1" applyAlignment="1" applyProtection="1">
      <alignment vertical="center" wrapText="1"/>
    </xf>
    <xf numFmtId="49" fontId="44" fillId="2" borderId="2" xfId="3" applyNumberFormat="1" applyFont="1" applyFill="1" applyBorder="1" applyAlignment="1" applyProtection="1">
      <alignment horizontal="center" vertical="center" shrinkToFit="1"/>
    </xf>
    <xf numFmtId="0" fontId="45" fillId="2" borderId="2" xfId="2" applyNumberFormat="1" applyFont="1" applyFill="1" applyBorder="1" applyAlignment="1" applyProtection="1">
      <alignment vertical="center" wrapText="1"/>
    </xf>
    <xf numFmtId="49" fontId="46" fillId="2" borderId="2" xfId="3" applyNumberFormat="1" applyFont="1" applyFill="1" applyBorder="1" applyAlignment="1" applyProtection="1">
      <alignment horizontal="center" vertical="center" shrinkToFit="1"/>
    </xf>
    <xf numFmtId="0" fontId="6" fillId="0" borderId="0" xfId="0" applyFont="1" applyBorder="1" applyAlignment="1">
      <alignment horizontal="right" vertical="center"/>
    </xf>
    <xf numFmtId="2" fontId="13" fillId="0" borderId="2" xfId="5" applyNumberFormat="1" applyFont="1" applyFill="1" applyBorder="1" applyAlignment="1" applyProtection="1">
      <alignment horizontal="center" vertical="center" shrinkToFit="1"/>
    </xf>
    <xf numFmtId="0" fontId="11" fillId="2" borderId="2" xfId="0" applyFont="1" applyFill="1" applyBorder="1" applyAlignment="1">
      <alignment wrapText="1"/>
    </xf>
    <xf numFmtId="0" fontId="24" fillId="0" borderId="4" xfId="0" applyFont="1" applyBorder="1" applyAlignment="1">
      <alignment horizontal="center" vertical="center" wrapText="1"/>
    </xf>
    <xf numFmtId="0" fontId="24" fillId="0" borderId="6" xfId="0" applyFont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Border="1" applyAlignment="1">
      <alignment horizontal="right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13" fillId="2" borderId="2" xfId="1" applyNumberFormat="1" applyFont="1" applyFill="1" applyBorder="1" applyProtection="1">
      <alignment horizontal="center" vertical="center" wrapText="1"/>
    </xf>
    <xf numFmtId="0" fontId="6" fillId="2" borderId="2" xfId="1" applyNumberFormat="1" applyFont="1" applyFill="1" applyBorder="1" applyProtection="1">
      <alignment horizontal="center" vertical="center" wrapText="1"/>
    </xf>
    <xf numFmtId="0" fontId="6" fillId="2" borderId="4" xfId="1" applyNumberFormat="1" applyFont="1" applyFill="1" applyBorder="1" applyProtection="1">
      <alignment horizontal="center" vertical="center" wrapText="1"/>
    </xf>
    <xf numFmtId="0" fontId="10" fillId="2" borderId="2" xfId="1" applyNumberFormat="1" applyFont="1" applyFill="1" applyBorder="1" applyProtection="1">
      <alignment horizontal="center" vertical="center" wrapText="1"/>
    </xf>
    <xf numFmtId="0" fontId="10" fillId="2" borderId="4" xfId="1" applyNumberFormat="1" applyFont="1" applyFill="1" applyBorder="1" applyProtection="1">
      <alignment horizontal="center" vertical="center" wrapText="1"/>
    </xf>
  </cellXfs>
  <cellStyles count="12">
    <cellStyle name="st32" xfId="8"/>
    <cellStyle name="xl28" xfId="1"/>
    <cellStyle name="xl31" xfId="3"/>
    <cellStyle name="xl32" xfId="5"/>
    <cellStyle name="xl33" xfId="10"/>
    <cellStyle name="xl34" xfId="11"/>
    <cellStyle name="xl38" xfId="6"/>
    <cellStyle name="xl39" xfId="9"/>
    <cellStyle name="xl40" xfId="2"/>
    <cellStyle name="xl41" xfId="4"/>
    <cellStyle name="xl42" xfId="7"/>
    <cellStyle name="Обычный" xfId="0" builtinId="0"/>
  </cellStyles>
  <dxfs count="0"/>
  <tableStyles count="0" defaultTableStyle="TableStyleMedium2" defaultPivotStyle="PivotStyleMedium9"/>
  <colors>
    <mruColors>
      <color rgb="FFFF9900"/>
      <color rgb="FF00FFFF"/>
      <color rgb="FFFF66FF"/>
      <color rgb="FFCCFFCC"/>
      <color rgb="FFFFCC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59"/>
  <sheetViews>
    <sheetView tabSelected="1" view="pageBreakPreview" zoomScale="79" zoomScaleNormal="80" zoomScaleSheetLayoutView="79" workbookViewId="0">
      <selection activeCell="B6" sqref="B6"/>
    </sheetView>
  </sheetViews>
  <sheetFormatPr defaultColWidth="8.88671875" defaultRowHeight="16.8" outlineLevelRow="1"/>
  <cols>
    <col min="1" max="1" width="51.6640625" style="45" customWidth="1"/>
    <col min="2" max="2" width="5" style="45" customWidth="1"/>
    <col min="3" max="3" width="9.21875" style="45" customWidth="1"/>
    <col min="4" max="4" width="13.77734375" style="45" customWidth="1"/>
    <col min="5" max="5" width="5.33203125" style="45" customWidth="1"/>
    <col min="6" max="6" width="5.44140625" style="45" customWidth="1"/>
    <col min="7" max="7" width="14.6640625" style="46" customWidth="1"/>
    <col min="8" max="8" width="16.77734375" style="47" customWidth="1"/>
    <col min="9" max="9" width="20" style="47" customWidth="1"/>
    <col min="10" max="10" width="16.44140625" style="3" customWidth="1"/>
    <col min="11" max="11" width="33.88671875" style="3" customWidth="1"/>
    <col min="12" max="16384" width="8.88671875" style="3"/>
  </cols>
  <sheetData>
    <row r="1" spans="1:11" s="2" customFormat="1" ht="15.6" customHeight="1">
      <c r="A1" s="1"/>
      <c r="B1" s="1"/>
      <c r="C1" s="1"/>
      <c r="D1" s="188" t="s">
        <v>190</v>
      </c>
      <c r="E1" s="188"/>
      <c r="F1" s="188"/>
      <c r="G1" s="188"/>
      <c r="H1" s="188"/>
      <c r="I1" s="188"/>
    </row>
    <row r="2" spans="1:11" s="2" customFormat="1" ht="15.6" customHeight="1">
      <c r="A2" s="1"/>
      <c r="B2" s="1"/>
      <c r="C2" s="1"/>
      <c r="D2" s="189" t="s">
        <v>188</v>
      </c>
      <c r="E2" s="189"/>
      <c r="F2" s="189"/>
      <c r="G2" s="189"/>
      <c r="H2" s="189"/>
      <c r="I2" s="189"/>
    </row>
    <row r="3" spans="1:11" s="2" customFormat="1" ht="14.4" customHeight="1">
      <c r="A3" s="1"/>
      <c r="B3" s="1"/>
      <c r="C3" s="1"/>
      <c r="D3" s="188" t="s">
        <v>189</v>
      </c>
      <c r="E3" s="188"/>
      <c r="F3" s="188"/>
      <c r="G3" s="188"/>
      <c r="H3" s="188"/>
      <c r="I3" s="188"/>
    </row>
    <row r="4" spans="1:11" s="2" customFormat="1" ht="15.6" customHeight="1">
      <c r="A4" s="1"/>
      <c r="B4" s="1"/>
      <c r="C4" s="1"/>
      <c r="D4" s="188" t="s">
        <v>197</v>
      </c>
      <c r="E4" s="188"/>
      <c r="F4" s="188"/>
      <c r="G4" s="188"/>
      <c r="H4" s="188"/>
      <c r="I4" s="188"/>
    </row>
    <row r="5" spans="1:11" s="2" customFormat="1" ht="15.6" customHeight="1">
      <c r="A5" s="1"/>
      <c r="B5" s="1"/>
      <c r="C5" s="1"/>
      <c r="D5" s="172"/>
      <c r="E5" s="172"/>
      <c r="F5" s="172"/>
      <c r="G5" s="188" t="s">
        <v>232</v>
      </c>
      <c r="H5" s="188"/>
      <c r="I5" s="188"/>
    </row>
    <row r="6" spans="1:11" s="2" customFormat="1" ht="15.6" customHeight="1">
      <c r="A6" s="1"/>
      <c r="B6" s="1"/>
      <c r="C6" s="1"/>
      <c r="D6" s="172"/>
      <c r="E6" s="172"/>
      <c r="F6" s="172"/>
      <c r="G6" s="188" t="s">
        <v>239</v>
      </c>
      <c r="H6" s="188"/>
      <c r="I6" s="188"/>
    </row>
    <row r="7" spans="1:11" ht="51" customHeight="1">
      <c r="A7" s="190" t="s">
        <v>191</v>
      </c>
      <c r="B7" s="190"/>
      <c r="C7" s="190"/>
      <c r="D7" s="190"/>
      <c r="E7" s="190"/>
      <c r="F7" s="190"/>
      <c r="G7" s="190"/>
    </row>
    <row r="8" spans="1:11" ht="14.4" customHeight="1">
      <c r="A8" s="192" t="s">
        <v>184</v>
      </c>
      <c r="B8" s="192" t="s">
        <v>185</v>
      </c>
      <c r="C8" s="192" t="s">
        <v>7</v>
      </c>
      <c r="D8" s="192" t="s">
        <v>8</v>
      </c>
      <c r="E8" s="194" t="s">
        <v>186</v>
      </c>
      <c r="F8" s="192" t="s">
        <v>9</v>
      </c>
      <c r="G8" s="191" t="s">
        <v>187</v>
      </c>
      <c r="H8" s="185" t="s">
        <v>198</v>
      </c>
      <c r="I8" s="187" t="s">
        <v>199</v>
      </c>
    </row>
    <row r="9" spans="1:11" ht="39" customHeight="1">
      <c r="A9" s="193"/>
      <c r="B9" s="193"/>
      <c r="C9" s="193"/>
      <c r="D9" s="193"/>
      <c r="E9" s="195"/>
      <c r="F9" s="193"/>
      <c r="G9" s="191"/>
      <c r="H9" s="186"/>
      <c r="I9" s="187"/>
      <c r="K9" s="50">
        <v>17571676.73</v>
      </c>
    </row>
    <row r="10" spans="1:11" ht="26.4">
      <c r="A10" s="4" t="s">
        <v>10</v>
      </c>
      <c r="B10" s="5" t="s">
        <v>0</v>
      </c>
      <c r="C10" s="5" t="s">
        <v>11</v>
      </c>
      <c r="D10" s="5" t="s">
        <v>12</v>
      </c>
      <c r="E10" s="5" t="s">
        <v>3</v>
      </c>
      <c r="F10" s="5" t="s">
        <v>3</v>
      </c>
      <c r="G10" s="6">
        <f>G11+G76+G93+G107+G120+G221+G229+G235+G247</f>
        <v>9927557</v>
      </c>
      <c r="H10" s="171">
        <f>H11+H76+H93+H107+H120+H221+H229+H235+H247+H253</f>
        <v>17571676.73</v>
      </c>
      <c r="I10" s="171">
        <f>I11+I76+I93+I107+I120+I221+I229+I235+I247+I253</f>
        <v>7644119.7299999995</v>
      </c>
      <c r="K10" s="51">
        <f>K9-H10</f>
        <v>0</v>
      </c>
    </row>
    <row r="11" spans="1:11" ht="45.6" customHeight="1">
      <c r="A11" s="7" t="s">
        <v>167</v>
      </c>
      <c r="B11" s="8" t="s">
        <v>0</v>
      </c>
      <c r="C11" s="8" t="s">
        <v>168</v>
      </c>
      <c r="D11" s="8"/>
      <c r="E11" s="8"/>
      <c r="F11" s="8"/>
      <c r="G11" s="9">
        <f>G12+G18+G55+G61</f>
        <v>4073256.5199999996</v>
      </c>
      <c r="H11" s="84">
        <f>H12+H18+H55+H61</f>
        <v>4719672.2699999996</v>
      </c>
      <c r="I11" s="85">
        <f t="shared" ref="I11:I80" si="0">H11-G11</f>
        <v>646415.75</v>
      </c>
    </row>
    <row r="12" spans="1:11" ht="39.6">
      <c r="A12" s="10" t="s">
        <v>13</v>
      </c>
      <c r="B12" s="11" t="s">
        <v>0</v>
      </c>
      <c r="C12" s="11" t="s">
        <v>14</v>
      </c>
      <c r="D12" s="11" t="s">
        <v>12</v>
      </c>
      <c r="E12" s="11" t="s">
        <v>3</v>
      </c>
      <c r="F12" s="11" t="s">
        <v>3</v>
      </c>
      <c r="G12" s="12">
        <v>57600</v>
      </c>
      <c r="H12" s="56">
        <f>H13</f>
        <v>68400</v>
      </c>
      <c r="I12" s="57">
        <f t="shared" si="0"/>
        <v>10800</v>
      </c>
    </row>
    <row r="13" spans="1:11" ht="26.4">
      <c r="A13" s="13" t="s">
        <v>15</v>
      </c>
      <c r="B13" s="14" t="s">
        <v>0</v>
      </c>
      <c r="C13" s="14" t="s">
        <v>14</v>
      </c>
      <c r="D13" s="14" t="s">
        <v>16</v>
      </c>
      <c r="E13" s="14" t="s">
        <v>3</v>
      </c>
      <c r="F13" s="14" t="s">
        <v>3</v>
      </c>
      <c r="G13" s="15">
        <v>57600</v>
      </c>
      <c r="H13" s="48">
        <f>H14</f>
        <v>68400</v>
      </c>
      <c r="I13" s="49">
        <f t="shared" si="0"/>
        <v>10800</v>
      </c>
    </row>
    <row r="14" spans="1:11" ht="39.6">
      <c r="A14" s="13" t="s">
        <v>127</v>
      </c>
      <c r="B14" s="14" t="s">
        <v>0</v>
      </c>
      <c r="C14" s="14" t="s">
        <v>14</v>
      </c>
      <c r="D14" s="14" t="s">
        <v>16</v>
      </c>
      <c r="E14" s="14" t="s">
        <v>3</v>
      </c>
      <c r="F14" s="14" t="s">
        <v>3</v>
      </c>
      <c r="G14" s="15">
        <v>57600</v>
      </c>
      <c r="H14" s="48">
        <f>H15</f>
        <v>68400</v>
      </c>
      <c r="I14" s="49">
        <f t="shared" si="0"/>
        <v>10800</v>
      </c>
    </row>
    <row r="15" spans="1:11" ht="39.6">
      <c r="A15" s="13" t="s">
        <v>129</v>
      </c>
      <c r="B15" s="14" t="s">
        <v>0</v>
      </c>
      <c r="C15" s="14" t="s">
        <v>14</v>
      </c>
      <c r="D15" s="14" t="s">
        <v>16</v>
      </c>
      <c r="E15" s="14" t="s">
        <v>3</v>
      </c>
      <c r="F15" s="14" t="s">
        <v>3</v>
      </c>
      <c r="G15" s="15">
        <v>57600</v>
      </c>
      <c r="H15" s="48">
        <f>H16</f>
        <v>68400</v>
      </c>
      <c r="I15" s="49">
        <f t="shared" si="0"/>
        <v>10800</v>
      </c>
      <c r="K15" s="68"/>
    </row>
    <row r="16" spans="1:11" ht="39.6">
      <c r="A16" s="13" t="s">
        <v>17</v>
      </c>
      <c r="B16" s="14" t="s">
        <v>0</v>
      </c>
      <c r="C16" s="14" t="s">
        <v>14</v>
      </c>
      <c r="D16" s="14" t="s">
        <v>16</v>
      </c>
      <c r="E16" s="14" t="s">
        <v>200</v>
      </c>
      <c r="F16" s="14" t="s">
        <v>3</v>
      </c>
      <c r="G16" s="15">
        <v>57600</v>
      </c>
      <c r="H16" s="48">
        <f>H17</f>
        <v>68400</v>
      </c>
      <c r="I16" s="49">
        <f t="shared" si="0"/>
        <v>10800</v>
      </c>
    </row>
    <row r="17" spans="1:9" ht="19.95" customHeight="1">
      <c r="A17" s="31" t="s">
        <v>18</v>
      </c>
      <c r="B17" s="23" t="s">
        <v>0</v>
      </c>
      <c r="C17" s="23" t="s">
        <v>14</v>
      </c>
      <c r="D17" s="23" t="s">
        <v>16</v>
      </c>
      <c r="E17" s="23" t="s">
        <v>200</v>
      </c>
      <c r="F17" s="23" t="s">
        <v>192</v>
      </c>
      <c r="G17" s="32">
        <v>57600</v>
      </c>
      <c r="H17" s="78">
        <v>68400</v>
      </c>
      <c r="I17" s="79">
        <f t="shared" si="0"/>
        <v>10800</v>
      </c>
    </row>
    <row r="18" spans="1:9" ht="52.8">
      <c r="A18" s="10" t="s">
        <v>19</v>
      </c>
      <c r="B18" s="11" t="s">
        <v>0</v>
      </c>
      <c r="C18" s="11" t="s">
        <v>20</v>
      </c>
      <c r="D18" s="11" t="s">
        <v>12</v>
      </c>
      <c r="E18" s="11" t="s">
        <v>3</v>
      </c>
      <c r="F18" s="11" t="s">
        <v>3</v>
      </c>
      <c r="G18" s="16">
        <f>G19</f>
        <v>3525656.5199999996</v>
      </c>
      <c r="H18" s="56">
        <f>H21+H48</f>
        <v>3961458.2699999996</v>
      </c>
      <c r="I18" s="57">
        <f t="shared" si="0"/>
        <v>435801.75</v>
      </c>
    </row>
    <row r="19" spans="1:9" ht="39.6">
      <c r="A19" s="13" t="s">
        <v>127</v>
      </c>
      <c r="B19" s="14" t="s">
        <v>0</v>
      </c>
      <c r="C19" s="14" t="s">
        <v>20</v>
      </c>
      <c r="D19" s="14" t="s">
        <v>12</v>
      </c>
      <c r="E19" s="14" t="s">
        <v>3</v>
      </c>
      <c r="F19" s="14" t="s">
        <v>3</v>
      </c>
      <c r="G19" s="17">
        <f>G20</f>
        <v>3525656.5199999996</v>
      </c>
      <c r="H19" s="48">
        <f>H20</f>
        <v>3961458.2699999996</v>
      </c>
      <c r="I19" s="49">
        <f t="shared" si="0"/>
        <v>435801.75</v>
      </c>
    </row>
    <row r="20" spans="1:9" ht="39.6">
      <c r="A20" s="13" t="s">
        <v>128</v>
      </c>
      <c r="B20" s="14" t="s">
        <v>0</v>
      </c>
      <c r="C20" s="14" t="s">
        <v>20</v>
      </c>
      <c r="D20" s="14" t="s">
        <v>12</v>
      </c>
      <c r="E20" s="14" t="s">
        <v>3</v>
      </c>
      <c r="F20" s="14" t="s">
        <v>3</v>
      </c>
      <c r="G20" s="17">
        <f>G21+G48</f>
        <v>3525656.5199999996</v>
      </c>
      <c r="H20" s="48">
        <f>H21+H48</f>
        <v>3961458.2699999996</v>
      </c>
      <c r="I20" s="49">
        <f t="shared" si="0"/>
        <v>435801.75</v>
      </c>
    </row>
    <row r="21" spans="1:9" ht="23.4" customHeight="1">
      <c r="A21" s="69" t="s">
        <v>21</v>
      </c>
      <c r="B21" s="74" t="s">
        <v>0</v>
      </c>
      <c r="C21" s="74" t="s">
        <v>20</v>
      </c>
      <c r="D21" s="74" t="s">
        <v>22</v>
      </c>
      <c r="E21" s="74" t="s">
        <v>3</v>
      </c>
      <c r="F21" s="74" t="s">
        <v>3</v>
      </c>
      <c r="G21" s="75">
        <f>G23+G31+G42</f>
        <v>3035183.3</v>
      </c>
      <c r="H21" s="76">
        <f>H22+H30+H42</f>
        <v>3422083.6999999997</v>
      </c>
      <c r="I21" s="77">
        <f t="shared" si="0"/>
        <v>386900.39999999991</v>
      </c>
    </row>
    <row r="22" spans="1:9" ht="66">
      <c r="A22" s="58" t="s">
        <v>153</v>
      </c>
      <c r="B22" s="60" t="s">
        <v>0</v>
      </c>
      <c r="C22" s="60" t="s">
        <v>20</v>
      </c>
      <c r="D22" s="60" t="s">
        <v>22</v>
      </c>
      <c r="E22" s="60" t="s">
        <v>157</v>
      </c>
      <c r="F22" s="61">
        <v>0</v>
      </c>
      <c r="G22" s="59">
        <f>G23</f>
        <v>1763738.76</v>
      </c>
      <c r="H22" s="62">
        <f>H24+H26+H28</f>
        <v>1748585.25</v>
      </c>
      <c r="I22" s="63">
        <f t="shared" si="0"/>
        <v>-15153.510000000009</v>
      </c>
    </row>
    <row r="23" spans="1:9" ht="26.4">
      <c r="A23" s="13" t="s">
        <v>154</v>
      </c>
      <c r="B23" s="14" t="s">
        <v>0</v>
      </c>
      <c r="C23" s="14" t="s">
        <v>20</v>
      </c>
      <c r="D23" s="14" t="s">
        <v>22</v>
      </c>
      <c r="E23" s="14" t="s">
        <v>156</v>
      </c>
      <c r="F23" s="17">
        <v>0</v>
      </c>
      <c r="G23" s="18">
        <f>G24+G29</f>
        <v>1763738.76</v>
      </c>
      <c r="H23" s="48">
        <f>H24+H26+H28</f>
        <v>1748585.25</v>
      </c>
      <c r="I23" s="49">
        <f t="shared" si="0"/>
        <v>-15153.510000000009</v>
      </c>
    </row>
    <row r="24" spans="1:9" ht="26.4">
      <c r="A24" s="4" t="s">
        <v>23</v>
      </c>
      <c r="B24" s="5" t="s">
        <v>0</v>
      </c>
      <c r="C24" s="5" t="s">
        <v>20</v>
      </c>
      <c r="D24" s="5" t="s">
        <v>22</v>
      </c>
      <c r="E24" s="5" t="s">
        <v>24</v>
      </c>
      <c r="F24" s="5" t="s">
        <v>3</v>
      </c>
      <c r="G24" s="19">
        <f>G25</f>
        <v>1354638</v>
      </c>
      <c r="H24" s="52">
        <f>H25</f>
        <v>1342891.57</v>
      </c>
      <c r="I24" s="53">
        <f t="shared" si="0"/>
        <v>-11746.429999999935</v>
      </c>
    </row>
    <row r="25" spans="1:9">
      <c r="A25" s="31" t="s">
        <v>25</v>
      </c>
      <c r="B25" s="23" t="s">
        <v>0</v>
      </c>
      <c r="C25" s="23" t="s">
        <v>20</v>
      </c>
      <c r="D25" s="23" t="s">
        <v>22</v>
      </c>
      <c r="E25" s="23" t="s">
        <v>24</v>
      </c>
      <c r="F25" s="23" t="s">
        <v>26</v>
      </c>
      <c r="G25" s="32">
        <v>1354638</v>
      </c>
      <c r="H25" s="78">
        <v>1342891.57</v>
      </c>
      <c r="I25" s="79">
        <f t="shared" si="0"/>
        <v>-11746.429999999935</v>
      </c>
    </row>
    <row r="26" spans="1:9" ht="26.4">
      <c r="A26" s="4" t="s">
        <v>201</v>
      </c>
      <c r="B26" s="5" t="s">
        <v>0</v>
      </c>
      <c r="C26" s="5" t="s">
        <v>20</v>
      </c>
      <c r="D26" s="5" t="s">
        <v>22</v>
      </c>
      <c r="E26" s="5" t="s">
        <v>202</v>
      </c>
      <c r="F26" s="5" t="s">
        <v>3</v>
      </c>
      <c r="G26" s="19">
        <v>0</v>
      </c>
      <c r="H26" s="52">
        <f>H27</f>
        <v>600</v>
      </c>
      <c r="I26" s="53">
        <f>H26-G26</f>
        <v>600</v>
      </c>
    </row>
    <row r="27" spans="1:9">
      <c r="A27" s="31" t="s">
        <v>25</v>
      </c>
      <c r="B27" s="23" t="s">
        <v>0</v>
      </c>
      <c r="C27" s="23" t="s">
        <v>20</v>
      </c>
      <c r="D27" s="23" t="s">
        <v>22</v>
      </c>
      <c r="E27" s="23" t="s">
        <v>202</v>
      </c>
      <c r="F27" s="23" t="s">
        <v>203</v>
      </c>
      <c r="G27" s="32">
        <v>0</v>
      </c>
      <c r="H27" s="78">
        <v>600</v>
      </c>
      <c r="I27" s="79">
        <f>H27-G27</f>
        <v>600</v>
      </c>
    </row>
    <row r="28" spans="1:9" ht="52.8">
      <c r="A28" s="4" t="s">
        <v>27</v>
      </c>
      <c r="B28" s="5" t="s">
        <v>0</v>
      </c>
      <c r="C28" s="5" t="s">
        <v>20</v>
      </c>
      <c r="D28" s="5" t="s">
        <v>22</v>
      </c>
      <c r="E28" s="5" t="s">
        <v>28</v>
      </c>
      <c r="F28" s="5" t="s">
        <v>3</v>
      </c>
      <c r="G28" s="19">
        <f>G29</f>
        <v>409100.76</v>
      </c>
      <c r="H28" s="52">
        <f>H29</f>
        <v>405093.68</v>
      </c>
      <c r="I28" s="53">
        <f t="shared" si="0"/>
        <v>-4007.0800000000163</v>
      </c>
    </row>
    <row r="29" spans="1:9">
      <c r="A29" s="31" t="s">
        <v>151</v>
      </c>
      <c r="B29" s="23" t="s">
        <v>0</v>
      </c>
      <c r="C29" s="23" t="s">
        <v>20</v>
      </c>
      <c r="D29" s="23" t="s">
        <v>22</v>
      </c>
      <c r="E29" s="23" t="s">
        <v>28</v>
      </c>
      <c r="F29" s="23" t="s">
        <v>30</v>
      </c>
      <c r="G29" s="32">
        <v>409100.76</v>
      </c>
      <c r="H29" s="78">
        <v>405093.68</v>
      </c>
      <c r="I29" s="79">
        <f t="shared" si="0"/>
        <v>-4007.0800000000163</v>
      </c>
    </row>
    <row r="30" spans="1:9" ht="45.6" customHeight="1">
      <c r="A30" s="58" t="s">
        <v>158</v>
      </c>
      <c r="B30" s="60" t="s">
        <v>0</v>
      </c>
      <c r="C30" s="60" t="s">
        <v>20</v>
      </c>
      <c r="D30" s="60" t="s">
        <v>22</v>
      </c>
      <c r="E30" s="60" t="s">
        <v>155</v>
      </c>
      <c r="F30" s="60" t="s">
        <v>3</v>
      </c>
      <c r="G30" s="65">
        <f>G31</f>
        <v>1261444.54</v>
      </c>
      <c r="H30" s="62">
        <f>H31</f>
        <v>1671803.19</v>
      </c>
      <c r="I30" s="63">
        <f t="shared" si="0"/>
        <v>410358.64999999991</v>
      </c>
    </row>
    <row r="31" spans="1:9" ht="25.2" customHeight="1">
      <c r="A31" s="13" t="s">
        <v>159</v>
      </c>
      <c r="B31" s="14" t="s">
        <v>0</v>
      </c>
      <c r="C31" s="14" t="s">
        <v>20</v>
      </c>
      <c r="D31" s="14" t="s">
        <v>22</v>
      </c>
      <c r="E31" s="14" t="s">
        <v>160</v>
      </c>
      <c r="F31" s="14" t="s">
        <v>3</v>
      </c>
      <c r="G31" s="15">
        <f>G32+G34</f>
        <v>1261444.54</v>
      </c>
      <c r="H31" s="48">
        <f>H32+H34</f>
        <v>1671803.19</v>
      </c>
      <c r="I31" s="49">
        <f t="shared" si="0"/>
        <v>410358.64999999991</v>
      </c>
    </row>
    <row r="32" spans="1:9" ht="26.4">
      <c r="A32" s="4" t="s">
        <v>31</v>
      </c>
      <c r="B32" s="5" t="s">
        <v>0</v>
      </c>
      <c r="C32" s="5" t="s">
        <v>20</v>
      </c>
      <c r="D32" s="5" t="s">
        <v>22</v>
      </c>
      <c r="E32" s="5" t="s">
        <v>32</v>
      </c>
      <c r="F32" s="5" t="s">
        <v>3</v>
      </c>
      <c r="G32" s="33">
        <f>G33</f>
        <v>34000</v>
      </c>
      <c r="H32" s="52">
        <f>H33</f>
        <v>55000</v>
      </c>
      <c r="I32" s="53">
        <f t="shared" si="0"/>
        <v>21000</v>
      </c>
    </row>
    <row r="33" spans="1:9">
      <c r="A33" s="31" t="s">
        <v>33</v>
      </c>
      <c r="B33" s="23" t="s">
        <v>0</v>
      </c>
      <c r="C33" s="23" t="s">
        <v>20</v>
      </c>
      <c r="D33" s="23" t="s">
        <v>22</v>
      </c>
      <c r="E33" s="23" t="s">
        <v>32</v>
      </c>
      <c r="F33" s="23" t="s">
        <v>34</v>
      </c>
      <c r="G33" s="32">
        <v>34000</v>
      </c>
      <c r="H33" s="78">
        <v>55000</v>
      </c>
      <c r="I33" s="79">
        <f t="shared" si="0"/>
        <v>21000</v>
      </c>
    </row>
    <row r="34" spans="1:9" ht="26.4">
      <c r="A34" s="4" t="s">
        <v>35</v>
      </c>
      <c r="B34" s="5" t="s">
        <v>0</v>
      </c>
      <c r="C34" s="5" t="s">
        <v>20</v>
      </c>
      <c r="D34" s="5" t="s">
        <v>22</v>
      </c>
      <c r="E34" s="5" t="s">
        <v>5</v>
      </c>
      <c r="F34" s="5" t="s">
        <v>3</v>
      </c>
      <c r="G34" s="19">
        <f>G35+G36+G37+G38+G39+G40+G41</f>
        <v>1227444.54</v>
      </c>
      <c r="H34" s="52">
        <f>SUM(H35:H41)</f>
        <v>1616803.19</v>
      </c>
      <c r="I34" s="53">
        <f t="shared" si="0"/>
        <v>389358.64999999991</v>
      </c>
    </row>
    <row r="35" spans="1:9" s="94" customFormat="1">
      <c r="A35" s="31" t="s">
        <v>33</v>
      </c>
      <c r="B35" s="23" t="s">
        <v>0</v>
      </c>
      <c r="C35" s="23" t="s">
        <v>20</v>
      </c>
      <c r="D35" s="23" t="s">
        <v>22</v>
      </c>
      <c r="E35" s="23" t="s">
        <v>5</v>
      </c>
      <c r="F35" s="23" t="s">
        <v>34</v>
      </c>
      <c r="G35" s="32">
        <v>3000</v>
      </c>
      <c r="H35" s="118">
        <v>0</v>
      </c>
      <c r="I35" s="79">
        <f t="shared" si="0"/>
        <v>-3000</v>
      </c>
    </row>
    <row r="36" spans="1:9" s="94" customFormat="1">
      <c r="A36" s="31" t="s">
        <v>145</v>
      </c>
      <c r="B36" s="23" t="s">
        <v>0</v>
      </c>
      <c r="C36" s="23" t="s">
        <v>20</v>
      </c>
      <c r="D36" s="23" t="s">
        <v>22</v>
      </c>
      <c r="E36" s="23" t="s">
        <v>5</v>
      </c>
      <c r="F36" s="23" t="s">
        <v>61</v>
      </c>
      <c r="G36" s="32">
        <v>25000</v>
      </c>
      <c r="H36" s="118">
        <v>30000</v>
      </c>
      <c r="I36" s="79">
        <f t="shared" si="0"/>
        <v>5000</v>
      </c>
    </row>
    <row r="37" spans="1:9" s="94" customFormat="1">
      <c r="A37" s="31" t="s">
        <v>36</v>
      </c>
      <c r="B37" s="23" t="s">
        <v>0</v>
      </c>
      <c r="C37" s="23" t="s">
        <v>20</v>
      </c>
      <c r="D37" s="23" t="s">
        <v>22</v>
      </c>
      <c r="E37" s="23" t="s">
        <v>5</v>
      </c>
      <c r="F37" s="23" t="s">
        <v>37</v>
      </c>
      <c r="G37" s="32">
        <v>140000</v>
      </c>
      <c r="H37" s="118">
        <v>180908.19</v>
      </c>
      <c r="I37" s="79">
        <f t="shared" si="0"/>
        <v>40908.19</v>
      </c>
    </row>
    <row r="38" spans="1:9" s="94" customFormat="1">
      <c r="A38" s="31" t="s">
        <v>38</v>
      </c>
      <c r="B38" s="23" t="s">
        <v>0</v>
      </c>
      <c r="C38" s="23" t="s">
        <v>20</v>
      </c>
      <c r="D38" s="23" t="s">
        <v>22</v>
      </c>
      <c r="E38" s="23" t="s">
        <v>5</v>
      </c>
      <c r="F38" s="23" t="s">
        <v>39</v>
      </c>
      <c r="G38" s="32">
        <v>329444.53999999998</v>
      </c>
      <c r="H38" s="118">
        <v>450000</v>
      </c>
      <c r="I38" s="79">
        <f t="shared" si="0"/>
        <v>120555.46000000002</v>
      </c>
    </row>
    <row r="39" spans="1:9" s="94" customFormat="1">
      <c r="A39" s="31" t="s">
        <v>40</v>
      </c>
      <c r="B39" s="23" t="s">
        <v>0</v>
      </c>
      <c r="C39" s="23" t="s">
        <v>20</v>
      </c>
      <c r="D39" s="23" t="s">
        <v>22</v>
      </c>
      <c r="E39" s="23" t="s">
        <v>5</v>
      </c>
      <c r="F39" s="23" t="s">
        <v>41</v>
      </c>
      <c r="G39" s="32">
        <v>500000</v>
      </c>
      <c r="H39" s="118">
        <v>707575</v>
      </c>
      <c r="I39" s="79">
        <f t="shared" si="0"/>
        <v>207575</v>
      </c>
    </row>
    <row r="40" spans="1:9" s="94" customFormat="1">
      <c r="A40" s="31" t="s">
        <v>42</v>
      </c>
      <c r="B40" s="23" t="s">
        <v>0</v>
      </c>
      <c r="C40" s="23" t="s">
        <v>20</v>
      </c>
      <c r="D40" s="23" t="s">
        <v>22</v>
      </c>
      <c r="E40" s="23" t="s">
        <v>5</v>
      </c>
      <c r="F40" s="23" t="s">
        <v>4</v>
      </c>
      <c r="G40" s="32">
        <v>80000</v>
      </c>
      <c r="H40" s="118">
        <v>98320</v>
      </c>
      <c r="I40" s="79">
        <f t="shared" si="0"/>
        <v>18320</v>
      </c>
    </row>
    <row r="41" spans="1:9" s="94" customFormat="1">
      <c r="A41" s="31" t="s">
        <v>43</v>
      </c>
      <c r="B41" s="23" t="s">
        <v>0</v>
      </c>
      <c r="C41" s="23" t="s">
        <v>20</v>
      </c>
      <c r="D41" s="23" t="s">
        <v>22</v>
      </c>
      <c r="E41" s="23" t="s">
        <v>5</v>
      </c>
      <c r="F41" s="23" t="s">
        <v>44</v>
      </c>
      <c r="G41" s="32">
        <v>150000</v>
      </c>
      <c r="H41" s="78">
        <v>150000</v>
      </c>
      <c r="I41" s="79">
        <f t="shared" si="0"/>
        <v>0</v>
      </c>
    </row>
    <row r="42" spans="1:9" ht="28.2" customHeight="1">
      <c r="A42" s="67" t="s">
        <v>161</v>
      </c>
      <c r="B42" s="60" t="s">
        <v>0</v>
      </c>
      <c r="C42" s="60" t="s">
        <v>20</v>
      </c>
      <c r="D42" s="60" t="s">
        <v>22</v>
      </c>
      <c r="E42" s="60" t="s">
        <v>163</v>
      </c>
      <c r="F42" s="60" t="s">
        <v>3</v>
      </c>
      <c r="G42" s="65">
        <f>G43</f>
        <v>10000</v>
      </c>
      <c r="H42" s="62">
        <f>H43</f>
        <v>1695.26</v>
      </c>
      <c r="I42" s="63">
        <f t="shared" si="0"/>
        <v>-8304.74</v>
      </c>
    </row>
    <row r="43" spans="1:9">
      <c r="A43" s="22" t="s">
        <v>162</v>
      </c>
      <c r="B43" s="14" t="s">
        <v>0</v>
      </c>
      <c r="C43" s="14" t="s">
        <v>20</v>
      </c>
      <c r="D43" s="14" t="s">
        <v>22</v>
      </c>
      <c r="E43" s="14" t="s">
        <v>164</v>
      </c>
      <c r="F43" s="14" t="s">
        <v>3</v>
      </c>
      <c r="G43" s="15">
        <f>G44+G46</f>
        <v>10000</v>
      </c>
      <c r="H43" s="48">
        <f>H44+H46</f>
        <v>1695.26</v>
      </c>
      <c r="I43" s="49">
        <f t="shared" si="0"/>
        <v>-8304.74</v>
      </c>
    </row>
    <row r="44" spans="1:9">
      <c r="A44" s="13" t="s">
        <v>45</v>
      </c>
      <c r="B44" s="14" t="s">
        <v>0</v>
      </c>
      <c r="C44" s="14" t="s">
        <v>20</v>
      </c>
      <c r="D44" s="14" t="s">
        <v>22</v>
      </c>
      <c r="E44" s="14" t="s">
        <v>6</v>
      </c>
      <c r="F44" s="14" t="s">
        <v>3</v>
      </c>
      <c r="G44" s="20">
        <f>G45</f>
        <v>5000</v>
      </c>
      <c r="H44" s="48">
        <f>H45</f>
        <v>0</v>
      </c>
      <c r="I44" s="49">
        <f t="shared" si="0"/>
        <v>-5000</v>
      </c>
    </row>
    <row r="45" spans="1:9" s="94" customFormat="1">
      <c r="A45" s="31" t="s">
        <v>18</v>
      </c>
      <c r="B45" s="23" t="s">
        <v>0</v>
      </c>
      <c r="C45" s="23" t="s">
        <v>20</v>
      </c>
      <c r="D45" s="23" t="s">
        <v>22</v>
      </c>
      <c r="E45" s="23" t="s">
        <v>6</v>
      </c>
      <c r="F45" s="23" t="s">
        <v>204</v>
      </c>
      <c r="G45" s="32">
        <v>5000</v>
      </c>
      <c r="H45" s="78">
        <v>0</v>
      </c>
      <c r="I45" s="79">
        <f t="shared" si="0"/>
        <v>-5000</v>
      </c>
    </row>
    <row r="46" spans="1:9">
      <c r="A46" s="13" t="s">
        <v>46</v>
      </c>
      <c r="B46" s="14" t="s">
        <v>0</v>
      </c>
      <c r="C46" s="14" t="s">
        <v>20</v>
      </c>
      <c r="D46" s="14" t="s">
        <v>22</v>
      </c>
      <c r="E46" s="14" t="s">
        <v>47</v>
      </c>
      <c r="F46" s="14" t="s">
        <v>3</v>
      </c>
      <c r="G46" s="20">
        <v>5000</v>
      </c>
      <c r="H46" s="48">
        <f>H47</f>
        <v>1695.26</v>
      </c>
      <c r="I46" s="49">
        <f t="shared" si="0"/>
        <v>-3304.74</v>
      </c>
    </row>
    <row r="47" spans="1:9" s="94" customFormat="1">
      <c r="A47" s="31" t="s">
        <v>18</v>
      </c>
      <c r="B47" s="23" t="s">
        <v>0</v>
      </c>
      <c r="C47" s="23" t="s">
        <v>20</v>
      </c>
      <c r="D47" s="23" t="s">
        <v>22</v>
      </c>
      <c r="E47" s="23" t="s">
        <v>47</v>
      </c>
      <c r="F47" s="23" t="s">
        <v>205</v>
      </c>
      <c r="G47" s="32">
        <v>5000</v>
      </c>
      <c r="H47" s="78">
        <v>1695.26</v>
      </c>
      <c r="I47" s="79">
        <f t="shared" si="0"/>
        <v>-3304.74</v>
      </c>
    </row>
    <row r="48" spans="1:9" ht="39.6">
      <c r="A48" s="58" t="s">
        <v>48</v>
      </c>
      <c r="B48" s="72" t="s">
        <v>0</v>
      </c>
      <c r="C48" s="72" t="s">
        <v>20</v>
      </c>
      <c r="D48" s="72" t="s">
        <v>49</v>
      </c>
      <c r="E48" s="72" t="s">
        <v>3</v>
      </c>
      <c r="F48" s="72" t="s">
        <v>3</v>
      </c>
      <c r="G48" s="73">
        <f>G51+G53</f>
        <v>490473.22</v>
      </c>
      <c r="H48" s="62">
        <f>H49</f>
        <v>539374.57000000007</v>
      </c>
      <c r="I48" s="63">
        <f t="shared" si="0"/>
        <v>48901.350000000093</v>
      </c>
    </row>
    <row r="49" spans="1:9" ht="78">
      <c r="A49" s="24" t="s">
        <v>153</v>
      </c>
      <c r="B49" s="14" t="s">
        <v>0</v>
      </c>
      <c r="C49" s="14" t="s">
        <v>20</v>
      </c>
      <c r="D49" s="14" t="s">
        <v>49</v>
      </c>
      <c r="E49" s="14" t="s">
        <v>157</v>
      </c>
      <c r="F49" s="14" t="s">
        <v>3</v>
      </c>
      <c r="G49" s="25">
        <f>G50</f>
        <v>490473.22</v>
      </c>
      <c r="H49" s="48">
        <f>H50</f>
        <v>539374.57000000007</v>
      </c>
      <c r="I49" s="49">
        <f t="shared" si="0"/>
        <v>48901.350000000093</v>
      </c>
    </row>
    <row r="50" spans="1:9" ht="33.6" customHeight="1">
      <c r="A50" s="24" t="s">
        <v>154</v>
      </c>
      <c r="B50" s="14" t="s">
        <v>0</v>
      </c>
      <c r="C50" s="14" t="s">
        <v>20</v>
      </c>
      <c r="D50" s="14" t="s">
        <v>49</v>
      </c>
      <c r="E50" s="14" t="s">
        <v>156</v>
      </c>
      <c r="F50" s="14" t="s">
        <v>3</v>
      </c>
      <c r="G50" s="25">
        <f>G51+G53</f>
        <v>490473.22</v>
      </c>
      <c r="H50" s="48">
        <f>H51+H53</f>
        <v>539374.57000000007</v>
      </c>
      <c r="I50" s="49">
        <f t="shared" si="0"/>
        <v>48901.350000000093</v>
      </c>
    </row>
    <row r="51" spans="1:9" ht="28.8" customHeight="1">
      <c r="A51" s="13" t="s">
        <v>23</v>
      </c>
      <c r="B51" s="14" t="s">
        <v>0</v>
      </c>
      <c r="C51" s="14" t="s">
        <v>20</v>
      </c>
      <c r="D51" s="14" t="s">
        <v>49</v>
      </c>
      <c r="E51" s="14" t="s">
        <v>24</v>
      </c>
      <c r="F51" s="14" t="s">
        <v>3</v>
      </c>
      <c r="G51" s="20">
        <f>G52</f>
        <v>376707.54</v>
      </c>
      <c r="H51" s="117">
        <f>H52</f>
        <v>415193</v>
      </c>
      <c r="I51" s="49">
        <f t="shared" si="0"/>
        <v>38485.460000000021</v>
      </c>
    </row>
    <row r="52" spans="1:9" s="94" customFormat="1">
      <c r="A52" s="31" t="s">
        <v>25</v>
      </c>
      <c r="B52" s="23" t="s">
        <v>0</v>
      </c>
      <c r="C52" s="23" t="s">
        <v>20</v>
      </c>
      <c r="D52" s="23" t="s">
        <v>49</v>
      </c>
      <c r="E52" s="23" t="s">
        <v>24</v>
      </c>
      <c r="F52" s="23" t="s">
        <v>26</v>
      </c>
      <c r="G52" s="32">
        <v>376707.54</v>
      </c>
      <c r="H52" s="118">
        <v>415193</v>
      </c>
      <c r="I52" s="79">
        <f t="shared" si="0"/>
        <v>38485.460000000021</v>
      </c>
    </row>
    <row r="53" spans="1:9" ht="39.6">
      <c r="A53" s="13" t="s">
        <v>27</v>
      </c>
      <c r="B53" s="14" t="s">
        <v>0</v>
      </c>
      <c r="C53" s="14" t="s">
        <v>20</v>
      </c>
      <c r="D53" s="14" t="s">
        <v>49</v>
      </c>
      <c r="E53" s="14" t="s">
        <v>28</v>
      </c>
      <c r="F53" s="14" t="s">
        <v>3</v>
      </c>
      <c r="G53" s="20">
        <f>G54</f>
        <v>113765.68</v>
      </c>
      <c r="H53" s="117">
        <f>H54</f>
        <v>124181.57</v>
      </c>
      <c r="I53" s="49">
        <f t="shared" si="0"/>
        <v>10415.890000000014</v>
      </c>
    </row>
    <row r="54" spans="1:9" s="94" customFormat="1" ht="19.2" customHeight="1">
      <c r="A54" s="31" t="s">
        <v>29</v>
      </c>
      <c r="B54" s="23" t="s">
        <v>0</v>
      </c>
      <c r="C54" s="23" t="s">
        <v>20</v>
      </c>
      <c r="D54" s="23" t="s">
        <v>49</v>
      </c>
      <c r="E54" s="23" t="s">
        <v>28</v>
      </c>
      <c r="F54" s="23" t="s">
        <v>30</v>
      </c>
      <c r="G54" s="95">
        <v>113765.68</v>
      </c>
      <c r="H54" s="78">
        <v>124181.57</v>
      </c>
      <c r="I54" s="79">
        <f t="shared" si="0"/>
        <v>10415.890000000014</v>
      </c>
    </row>
    <row r="55" spans="1:9" ht="23.4" customHeight="1">
      <c r="A55" s="10" t="s">
        <v>50</v>
      </c>
      <c r="B55" s="11" t="s">
        <v>0</v>
      </c>
      <c r="C55" s="11" t="s">
        <v>51</v>
      </c>
      <c r="D55" s="11" t="s">
        <v>12</v>
      </c>
      <c r="E55" s="11" t="s">
        <v>3</v>
      </c>
      <c r="F55" s="11" t="s">
        <v>3</v>
      </c>
      <c r="G55" s="26">
        <f>G56</f>
        <v>20000</v>
      </c>
      <c r="H55" s="136">
        <f>H56</f>
        <v>20000</v>
      </c>
      <c r="I55" s="57">
        <f t="shared" si="0"/>
        <v>0</v>
      </c>
    </row>
    <row r="56" spans="1:9" ht="39.6">
      <c r="A56" s="13" t="s">
        <v>127</v>
      </c>
      <c r="B56" s="14" t="s">
        <v>0</v>
      </c>
      <c r="C56" s="14" t="s">
        <v>51</v>
      </c>
      <c r="D56" s="14" t="s">
        <v>12</v>
      </c>
      <c r="E56" s="14" t="s">
        <v>3</v>
      </c>
      <c r="F56" s="14" t="s">
        <v>3</v>
      </c>
      <c r="G56" s="20">
        <v>20000</v>
      </c>
      <c r="H56" s="117">
        <f>H57</f>
        <v>20000</v>
      </c>
      <c r="I56" s="49">
        <f t="shared" si="0"/>
        <v>0</v>
      </c>
    </row>
    <row r="57" spans="1:9" ht="39.6">
      <c r="A57" s="13" t="s">
        <v>130</v>
      </c>
      <c r="B57" s="14" t="s">
        <v>0</v>
      </c>
      <c r="C57" s="14" t="s">
        <v>51</v>
      </c>
      <c r="D57" s="14" t="s">
        <v>12</v>
      </c>
      <c r="E57" s="14" t="s">
        <v>3</v>
      </c>
      <c r="F57" s="14" t="s">
        <v>3</v>
      </c>
      <c r="G57" s="20">
        <v>20000</v>
      </c>
      <c r="H57" s="117">
        <f>H58</f>
        <v>20000</v>
      </c>
      <c r="I57" s="49">
        <f t="shared" si="0"/>
        <v>0</v>
      </c>
    </row>
    <row r="58" spans="1:9" ht="26.4">
      <c r="A58" s="64" t="s">
        <v>52</v>
      </c>
      <c r="B58" s="60" t="s">
        <v>0</v>
      </c>
      <c r="C58" s="60" t="s">
        <v>51</v>
      </c>
      <c r="D58" s="60" t="s">
        <v>53</v>
      </c>
      <c r="E58" s="60" t="s">
        <v>3</v>
      </c>
      <c r="F58" s="60" t="s">
        <v>3</v>
      </c>
      <c r="G58" s="73">
        <v>20000</v>
      </c>
      <c r="H58" s="125">
        <f>H59</f>
        <v>20000</v>
      </c>
      <c r="I58" s="63">
        <f t="shared" si="0"/>
        <v>0</v>
      </c>
    </row>
    <row r="59" spans="1:9" ht="15.6">
      <c r="A59" s="13" t="s">
        <v>54</v>
      </c>
      <c r="B59" s="14" t="s">
        <v>0</v>
      </c>
      <c r="C59" s="14" t="s">
        <v>51</v>
      </c>
      <c r="D59" s="14" t="s">
        <v>53</v>
      </c>
      <c r="E59" s="14" t="s">
        <v>55</v>
      </c>
      <c r="F59" s="14" t="s">
        <v>3</v>
      </c>
      <c r="G59" s="101">
        <v>20000</v>
      </c>
      <c r="H59" s="167">
        <f>H60</f>
        <v>20000</v>
      </c>
      <c r="I59" s="100">
        <f t="shared" si="0"/>
        <v>0</v>
      </c>
    </row>
    <row r="60" spans="1:9" s="94" customFormat="1" ht="15.6">
      <c r="A60" s="31" t="s">
        <v>193</v>
      </c>
      <c r="B60" s="23" t="s">
        <v>0</v>
      </c>
      <c r="C60" s="23" t="s">
        <v>51</v>
      </c>
      <c r="D60" s="23" t="s">
        <v>53</v>
      </c>
      <c r="E60" s="23" t="s">
        <v>55</v>
      </c>
      <c r="F60" s="23" t="s">
        <v>192</v>
      </c>
      <c r="G60" s="101">
        <v>20000</v>
      </c>
      <c r="H60" s="168">
        <v>20000</v>
      </c>
      <c r="I60" s="102">
        <f t="shared" si="0"/>
        <v>0</v>
      </c>
    </row>
    <row r="61" spans="1:9" s="2" customFormat="1" ht="42.6" customHeight="1">
      <c r="A61" s="98" t="s">
        <v>56</v>
      </c>
      <c r="B61" s="11" t="s">
        <v>0</v>
      </c>
      <c r="C61" s="11" t="s">
        <v>57</v>
      </c>
      <c r="D61" s="11" t="s">
        <v>12</v>
      </c>
      <c r="E61" s="11" t="s">
        <v>3</v>
      </c>
      <c r="F61" s="11" t="s">
        <v>3</v>
      </c>
      <c r="G61" s="99">
        <f t="shared" ref="G61:G66" si="1">G62</f>
        <v>470000</v>
      </c>
      <c r="H61" s="169">
        <f>H65+H72</f>
        <v>669814</v>
      </c>
      <c r="I61" s="169">
        <f>I65+I72</f>
        <v>199814</v>
      </c>
    </row>
    <row r="62" spans="1:9" ht="39.6">
      <c r="A62" s="13" t="s">
        <v>131</v>
      </c>
      <c r="B62" s="14" t="s">
        <v>0</v>
      </c>
      <c r="C62" s="14" t="s">
        <v>57</v>
      </c>
      <c r="D62" s="14" t="s">
        <v>12</v>
      </c>
      <c r="E62" s="14" t="s">
        <v>3</v>
      </c>
      <c r="F62" s="14" t="s">
        <v>3</v>
      </c>
      <c r="G62" s="20">
        <f t="shared" si="1"/>
        <v>470000</v>
      </c>
      <c r="H62" s="117">
        <f t="shared" ref="H62:H66" si="2">H63</f>
        <v>667051</v>
      </c>
      <c r="I62" s="49">
        <f t="shared" si="0"/>
        <v>197051</v>
      </c>
    </row>
    <row r="63" spans="1:9" ht="39.6">
      <c r="A63" s="13" t="s">
        <v>128</v>
      </c>
      <c r="B63" s="14" t="s">
        <v>0</v>
      </c>
      <c r="C63" s="14" t="s">
        <v>57</v>
      </c>
      <c r="D63" s="14" t="s">
        <v>12</v>
      </c>
      <c r="E63" s="14" t="s">
        <v>3</v>
      </c>
      <c r="F63" s="14" t="s">
        <v>3</v>
      </c>
      <c r="G63" s="20">
        <f t="shared" si="1"/>
        <v>470000</v>
      </c>
      <c r="H63" s="117">
        <f t="shared" si="2"/>
        <v>667051</v>
      </c>
      <c r="I63" s="49">
        <f t="shared" si="0"/>
        <v>197051</v>
      </c>
    </row>
    <row r="64" spans="1:9" ht="26.4">
      <c r="A64" s="13" t="s">
        <v>58</v>
      </c>
      <c r="B64" s="14" t="s">
        <v>0</v>
      </c>
      <c r="C64" s="14" t="s">
        <v>57</v>
      </c>
      <c r="D64" s="14" t="s">
        <v>59</v>
      </c>
      <c r="E64" s="14" t="s">
        <v>3</v>
      </c>
      <c r="F64" s="14" t="s">
        <v>3</v>
      </c>
      <c r="G64" s="20">
        <f t="shared" si="1"/>
        <v>470000</v>
      </c>
      <c r="H64" s="117">
        <f t="shared" si="2"/>
        <v>667051</v>
      </c>
      <c r="I64" s="49">
        <f t="shared" si="0"/>
        <v>197051</v>
      </c>
    </row>
    <row r="65" spans="1:9" ht="31.2">
      <c r="A65" s="96" t="s">
        <v>165</v>
      </c>
      <c r="B65" s="60" t="s">
        <v>0</v>
      </c>
      <c r="C65" s="60" t="s">
        <v>57</v>
      </c>
      <c r="D65" s="60" t="s">
        <v>59</v>
      </c>
      <c r="E65" s="60" t="s">
        <v>155</v>
      </c>
      <c r="F65" s="60" t="s">
        <v>3</v>
      </c>
      <c r="G65" s="97">
        <f t="shared" si="1"/>
        <v>470000</v>
      </c>
      <c r="H65" s="125">
        <f t="shared" si="2"/>
        <v>667051</v>
      </c>
      <c r="I65" s="63">
        <f t="shared" si="0"/>
        <v>197051</v>
      </c>
    </row>
    <row r="66" spans="1:9" ht="46.8">
      <c r="A66" s="27" t="s">
        <v>166</v>
      </c>
      <c r="B66" s="14" t="s">
        <v>0</v>
      </c>
      <c r="C66" s="14" t="s">
        <v>57</v>
      </c>
      <c r="D66" s="14" t="s">
        <v>59</v>
      </c>
      <c r="E66" s="14" t="s">
        <v>160</v>
      </c>
      <c r="F66" s="14" t="s">
        <v>3</v>
      </c>
      <c r="G66" s="28">
        <f t="shared" si="1"/>
        <v>470000</v>
      </c>
      <c r="H66" s="117">
        <f t="shared" si="2"/>
        <v>667051</v>
      </c>
      <c r="I66" s="49">
        <f t="shared" si="0"/>
        <v>197051</v>
      </c>
    </row>
    <row r="67" spans="1:9" ht="28.2" customHeight="1">
      <c r="A67" s="13" t="s">
        <v>35</v>
      </c>
      <c r="B67" s="14" t="s">
        <v>0</v>
      </c>
      <c r="C67" s="14" t="s">
        <v>57</v>
      </c>
      <c r="D67" s="14" t="s">
        <v>59</v>
      </c>
      <c r="E67" s="14" t="s">
        <v>5</v>
      </c>
      <c r="F67" s="14" t="s">
        <v>3</v>
      </c>
      <c r="G67" s="20">
        <f>SUM(G68:G71)</f>
        <v>470000</v>
      </c>
      <c r="H67" s="117">
        <f>SUM(H68:H71)</f>
        <v>667051</v>
      </c>
      <c r="I67" s="49">
        <f t="shared" si="0"/>
        <v>197051</v>
      </c>
    </row>
    <row r="68" spans="1:9" s="94" customFormat="1">
      <c r="A68" s="31" t="s">
        <v>60</v>
      </c>
      <c r="B68" s="23" t="s">
        <v>0</v>
      </c>
      <c r="C68" s="23" t="s">
        <v>57</v>
      </c>
      <c r="D68" s="23" t="s">
        <v>59</v>
      </c>
      <c r="E68" s="23" t="s">
        <v>5</v>
      </c>
      <c r="F68" s="23" t="s">
        <v>61</v>
      </c>
      <c r="G68" s="95">
        <v>15000</v>
      </c>
      <c r="H68" s="118">
        <v>30000</v>
      </c>
      <c r="I68" s="79">
        <f t="shared" si="0"/>
        <v>15000</v>
      </c>
    </row>
    <row r="69" spans="1:9" s="94" customFormat="1">
      <c r="A69" s="31" t="s">
        <v>38</v>
      </c>
      <c r="B69" s="23" t="s">
        <v>0</v>
      </c>
      <c r="C69" s="23" t="s">
        <v>57</v>
      </c>
      <c r="D69" s="23" t="s">
        <v>59</v>
      </c>
      <c r="E69" s="23" t="s">
        <v>5</v>
      </c>
      <c r="F69" s="23" t="s">
        <v>39</v>
      </c>
      <c r="G69" s="95">
        <v>250000</v>
      </c>
      <c r="H69" s="118">
        <v>50000</v>
      </c>
      <c r="I69" s="79">
        <f t="shared" si="0"/>
        <v>-200000</v>
      </c>
    </row>
    <row r="70" spans="1:9" s="94" customFormat="1">
      <c r="A70" s="31" t="s">
        <v>40</v>
      </c>
      <c r="B70" s="23" t="s">
        <v>0</v>
      </c>
      <c r="C70" s="23" t="s">
        <v>57</v>
      </c>
      <c r="D70" s="23" t="s">
        <v>59</v>
      </c>
      <c r="E70" s="23" t="s">
        <v>5</v>
      </c>
      <c r="F70" s="23" t="s">
        <v>41</v>
      </c>
      <c r="G70" s="95">
        <v>200000</v>
      </c>
      <c r="H70" s="118">
        <v>587051</v>
      </c>
      <c r="I70" s="79">
        <f t="shared" si="0"/>
        <v>387051</v>
      </c>
    </row>
    <row r="71" spans="1:9" s="94" customFormat="1">
      <c r="A71" s="31" t="s">
        <v>229</v>
      </c>
      <c r="B71" s="23" t="s">
        <v>0</v>
      </c>
      <c r="C71" s="23" t="s">
        <v>57</v>
      </c>
      <c r="D71" s="23" t="s">
        <v>59</v>
      </c>
      <c r="E71" s="23" t="s">
        <v>5</v>
      </c>
      <c r="F71" s="23" t="s">
        <v>192</v>
      </c>
      <c r="G71" s="95">
        <v>5000</v>
      </c>
      <c r="H71" s="118">
        <v>0</v>
      </c>
      <c r="I71" s="79">
        <f t="shared" si="0"/>
        <v>-5000</v>
      </c>
    </row>
    <row r="72" spans="1:9" ht="28.2" customHeight="1">
      <c r="A72" s="67" t="s">
        <v>161</v>
      </c>
      <c r="B72" s="60" t="s">
        <v>0</v>
      </c>
      <c r="C72" s="60" t="s">
        <v>57</v>
      </c>
      <c r="D72" s="60" t="s">
        <v>59</v>
      </c>
      <c r="E72" s="60" t="s">
        <v>163</v>
      </c>
      <c r="F72" s="60" t="s">
        <v>3</v>
      </c>
      <c r="G72" s="65">
        <f>G73</f>
        <v>0</v>
      </c>
      <c r="H72" s="125">
        <f>H73</f>
        <v>2763</v>
      </c>
      <c r="I72" s="63">
        <f t="shared" ref="I72:I75" si="3">H72-G72</f>
        <v>2763</v>
      </c>
    </row>
    <row r="73" spans="1:9">
      <c r="A73" s="22" t="s">
        <v>162</v>
      </c>
      <c r="B73" s="14" t="s">
        <v>0</v>
      </c>
      <c r="C73" s="14" t="s">
        <v>57</v>
      </c>
      <c r="D73" s="14" t="s">
        <v>59</v>
      </c>
      <c r="E73" s="14" t="s">
        <v>164</v>
      </c>
      <c r="F73" s="14" t="s">
        <v>3</v>
      </c>
      <c r="G73" s="15">
        <f>G74</f>
        <v>0</v>
      </c>
      <c r="H73" s="183">
        <f>H74</f>
        <v>2763</v>
      </c>
      <c r="I73" s="49">
        <f t="shared" si="3"/>
        <v>2763</v>
      </c>
    </row>
    <row r="74" spans="1:9">
      <c r="A74" s="13" t="s">
        <v>46</v>
      </c>
      <c r="B74" s="14" t="s">
        <v>0</v>
      </c>
      <c r="C74" s="14" t="s">
        <v>57</v>
      </c>
      <c r="D74" s="14" t="s">
        <v>59</v>
      </c>
      <c r="E74" s="14" t="s">
        <v>47</v>
      </c>
      <c r="F74" s="14" t="s">
        <v>3</v>
      </c>
      <c r="G74" s="20">
        <v>0</v>
      </c>
      <c r="H74" s="117">
        <f>H75</f>
        <v>2763</v>
      </c>
      <c r="I74" s="49">
        <f t="shared" si="3"/>
        <v>2763</v>
      </c>
    </row>
    <row r="75" spans="1:9" s="94" customFormat="1">
      <c r="A75" s="31" t="s">
        <v>18</v>
      </c>
      <c r="B75" s="23" t="s">
        <v>0</v>
      </c>
      <c r="C75" s="23" t="s">
        <v>57</v>
      </c>
      <c r="D75" s="23" t="s">
        <v>59</v>
      </c>
      <c r="E75" s="23" t="s">
        <v>47</v>
      </c>
      <c r="F75" s="23" t="s">
        <v>192</v>
      </c>
      <c r="G75" s="32">
        <v>0</v>
      </c>
      <c r="H75" s="118">
        <v>2763</v>
      </c>
      <c r="I75" s="79">
        <f t="shared" si="3"/>
        <v>2763</v>
      </c>
    </row>
    <row r="76" spans="1:9">
      <c r="A76" s="7" t="s">
        <v>169</v>
      </c>
      <c r="B76" s="8" t="s">
        <v>0</v>
      </c>
      <c r="C76" s="8" t="s">
        <v>170</v>
      </c>
      <c r="D76" s="8"/>
      <c r="E76" s="8"/>
      <c r="F76" s="8"/>
      <c r="G76" s="29">
        <f t="shared" ref="G76:H78" si="4">G77</f>
        <v>104329</v>
      </c>
      <c r="H76" s="126">
        <f t="shared" si="4"/>
        <v>104329</v>
      </c>
      <c r="I76" s="85">
        <f t="shared" si="0"/>
        <v>0</v>
      </c>
    </row>
    <row r="77" spans="1:9">
      <c r="A77" s="10" t="s">
        <v>62</v>
      </c>
      <c r="B77" s="11" t="s">
        <v>0</v>
      </c>
      <c r="C77" s="11" t="s">
        <v>63</v>
      </c>
      <c r="D77" s="11" t="s">
        <v>12</v>
      </c>
      <c r="E77" s="11" t="s">
        <v>3</v>
      </c>
      <c r="F77" s="11" t="s">
        <v>3</v>
      </c>
      <c r="G77" s="26">
        <f t="shared" si="4"/>
        <v>104329</v>
      </c>
      <c r="H77" s="136">
        <f t="shared" si="4"/>
        <v>104329</v>
      </c>
      <c r="I77" s="57">
        <f t="shared" si="0"/>
        <v>0</v>
      </c>
    </row>
    <row r="78" spans="1:9" ht="26.4">
      <c r="A78" s="13" t="s">
        <v>132</v>
      </c>
      <c r="B78" s="14" t="s">
        <v>0</v>
      </c>
      <c r="C78" s="14" t="s">
        <v>63</v>
      </c>
      <c r="D78" s="14" t="s">
        <v>12</v>
      </c>
      <c r="E78" s="14" t="s">
        <v>3</v>
      </c>
      <c r="F78" s="14" t="s">
        <v>3</v>
      </c>
      <c r="G78" s="20">
        <f t="shared" si="4"/>
        <v>104329</v>
      </c>
      <c r="H78" s="117">
        <f t="shared" si="4"/>
        <v>104329</v>
      </c>
      <c r="I78" s="49">
        <f t="shared" si="0"/>
        <v>0</v>
      </c>
    </row>
    <row r="79" spans="1:9" ht="26.4">
      <c r="A79" s="13" t="s">
        <v>171</v>
      </c>
      <c r="B79" s="14" t="s">
        <v>0</v>
      </c>
      <c r="C79" s="14" t="s">
        <v>63</v>
      </c>
      <c r="D79" s="14" t="s">
        <v>64</v>
      </c>
      <c r="E79" s="14" t="s">
        <v>3</v>
      </c>
      <c r="F79" s="14" t="s">
        <v>3</v>
      </c>
      <c r="G79" s="20">
        <f>G82+G84+G89+G91+G92</f>
        <v>104329</v>
      </c>
      <c r="H79" s="117">
        <f>H80+H86</f>
        <v>104329</v>
      </c>
      <c r="I79" s="49">
        <f t="shared" si="0"/>
        <v>0</v>
      </c>
    </row>
    <row r="80" spans="1:9" s="68" customFormat="1" ht="93.6">
      <c r="A80" s="80" t="s">
        <v>172</v>
      </c>
      <c r="B80" s="81" t="s">
        <v>0</v>
      </c>
      <c r="C80" s="81" t="s">
        <v>63</v>
      </c>
      <c r="D80" s="81" t="s">
        <v>64</v>
      </c>
      <c r="E80" s="81" t="s">
        <v>157</v>
      </c>
      <c r="F80" s="81" t="s">
        <v>3</v>
      </c>
      <c r="G80" s="70">
        <f>G81</f>
        <v>100600.59</v>
      </c>
      <c r="H80" s="82">
        <f>H81</f>
        <v>100600.59</v>
      </c>
      <c r="I80" s="83">
        <f t="shared" si="0"/>
        <v>0</v>
      </c>
    </row>
    <row r="81" spans="1:9" ht="31.2">
      <c r="A81" s="22" t="s">
        <v>154</v>
      </c>
      <c r="B81" s="14" t="s">
        <v>0</v>
      </c>
      <c r="C81" s="14" t="s">
        <v>63</v>
      </c>
      <c r="D81" s="14" t="s">
        <v>64</v>
      </c>
      <c r="E81" s="14" t="s">
        <v>156</v>
      </c>
      <c r="F81" s="14" t="s">
        <v>3</v>
      </c>
      <c r="G81" s="20">
        <f>G82+G84</f>
        <v>100600.59</v>
      </c>
      <c r="H81" s="48">
        <f>H82+H84</f>
        <v>100600.59</v>
      </c>
      <c r="I81" s="49">
        <f t="shared" ref="I81:I142" si="5">H81-G81</f>
        <v>0</v>
      </c>
    </row>
    <row r="82" spans="1:9" ht="26.4">
      <c r="A82" s="13" t="s">
        <v>23</v>
      </c>
      <c r="B82" s="14" t="s">
        <v>0</v>
      </c>
      <c r="C82" s="14" t="s">
        <v>63</v>
      </c>
      <c r="D82" s="14" t="s">
        <v>64</v>
      </c>
      <c r="E82" s="14" t="s">
        <v>24</v>
      </c>
      <c r="F82" s="14" t="s">
        <v>3</v>
      </c>
      <c r="G82" s="20">
        <f>G83</f>
        <v>77266.2</v>
      </c>
      <c r="H82" s="48">
        <f>H83</f>
        <v>77266.2</v>
      </c>
      <c r="I82" s="49">
        <f t="shared" si="5"/>
        <v>0</v>
      </c>
    </row>
    <row r="83" spans="1:9">
      <c r="A83" s="4" t="s">
        <v>25</v>
      </c>
      <c r="B83" s="5" t="s">
        <v>0</v>
      </c>
      <c r="C83" s="5" t="s">
        <v>63</v>
      </c>
      <c r="D83" s="5" t="s">
        <v>64</v>
      </c>
      <c r="E83" s="5" t="s">
        <v>24</v>
      </c>
      <c r="F83" s="5" t="s">
        <v>26</v>
      </c>
      <c r="G83" s="21">
        <v>77266.2</v>
      </c>
      <c r="H83" s="52">
        <v>77266.2</v>
      </c>
      <c r="I83" s="53">
        <f t="shared" si="5"/>
        <v>0</v>
      </c>
    </row>
    <row r="84" spans="1:9" ht="39.6">
      <c r="A84" s="13" t="s">
        <v>27</v>
      </c>
      <c r="B84" s="14" t="s">
        <v>0</v>
      </c>
      <c r="C84" s="14" t="s">
        <v>63</v>
      </c>
      <c r="D84" s="14" t="s">
        <v>64</v>
      </c>
      <c r="E84" s="14" t="s">
        <v>28</v>
      </c>
      <c r="F84" s="14" t="s">
        <v>3</v>
      </c>
      <c r="G84" s="20">
        <f>G85</f>
        <v>23334.39</v>
      </c>
      <c r="H84" s="48">
        <f>H85</f>
        <v>23334.39</v>
      </c>
      <c r="I84" s="49">
        <f t="shared" si="5"/>
        <v>0</v>
      </c>
    </row>
    <row r="85" spans="1:9">
      <c r="A85" s="4" t="s">
        <v>29</v>
      </c>
      <c r="B85" s="5" t="s">
        <v>0</v>
      </c>
      <c r="C85" s="5" t="s">
        <v>63</v>
      </c>
      <c r="D85" s="5" t="s">
        <v>64</v>
      </c>
      <c r="E85" s="5" t="s">
        <v>28</v>
      </c>
      <c r="F85" s="5" t="s">
        <v>30</v>
      </c>
      <c r="G85" s="21">
        <v>23334.39</v>
      </c>
      <c r="H85" s="52">
        <v>23334.39</v>
      </c>
      <c r="I85" s="53">
        <f t="shared" si="5"/>
        <v>0</v>
      </c>
    </row>
    <row r="86" spans="1:9" s="68" customFormat="1" ht="31.2">
      <c r="A86" s="103" t="s">
        <v>165</v>
      </c>
      <c r="B86" s="81" t="s">
        <v>0</v>
      </c>
      <c r="C86" s="81" t="s">
        <v>63</v>
      </c>
      <c r="D86" s="81" t="s">
        <v>64</v>
      </c>
      <c r="E86" s="81" t="s">
        <v>155</v>
      </c>
      <c r="F86" s="81" t="s">
        <v>3</v>
      </c>
      <c r="G86" s="93">
        <f>G87</f>
        <v>3728.41</v>
      </c>
      <c r="H86" s="82">
        <f>H87</f>
        <v>3728.41</v>
      </c>
      <c r="I86" s="83">
        <f t="shared" si="5"/>
        <v>0</v>
      </c>
    </row>
    <row r="87" spans="1:9" ht="46.8">
      <c r="A87" s="22" t="s">
        <v>166</v>
      </c>
      <c r="B87" s="14" t="s">
        <v>0</v>
      </c>
      <c r="C87" s="14" t="s">
        <v>63</v>
      </c>
      <c r="D87" s="14" t="s">
        <v>64</v>
      </c>
      <c r="E87" s="14" t="s">
        <v>160</v>
      </c>
      <c r="F87" s="14" t="s">
        <v>3</v>
      </c>
      <c r="G87" s="15">
        <f>G88+G90</f>
        <v>3728.41</v>
      </c>
      <c r="H87" s="117">
        <f>H88+H90</f>
        <v>3728.41</v>
      </c>
      <c r="I87" s="49">
        <f t="shared" si="5"/>
        <v>0</v>
      </c>
    </row>
    <row r="88" spans="1:9" ht="26.4">
      <c r="A88" s="13" t="s">
        <v>31</v>
      </c>
      <c r="B88" s="14" t="s">
        <v>0</v>
      </c>
      <c r="C88" s="14" t="s">
        <v>63</v>
      </c>
      <c r="D88" s="14" t="s">
        <v>64</v>
      </c>
      <c r="E88" s="14" t="s">
        <v>32</v>
      </c>
      <c r="F88" s="14" t="s">
        <v>3</v>
      </c>
      <c r="G88" s="20">
        <f>G89</f>
        <v>1000</v>
      </c>
      <c r="H88" s="117">
        <f>H89</f>
        <v>1000</v>
      </c>
      <c r="I88" s="49">
        <f t="shared" si="5"/>
        <v>0</v>
      </c>
    </row>
    <row r="89" spans="1:9" s="94" customFormat="1" ht="22.95" customHeight="1">
      <c r="A89" s="31" t="s">
        <v>33</v>
      </c>
      <c r="B89" s="23" t="s">
        <v>0</v>
      </c>
      <c r="C89" s="23" t="s">
        <v>63</v>
      </c>
      <c r="D89" s="23" t="s">
        <v>64</v>
      </c>
      <c r="E89" s="23" t="s">
        <v>32</v>
      </c>
      <c r="F89" s="23" t="s">
        <v>34</v>
      </c>
      <c r="G89" s="32">
        <v>1000</v>
      </c>
      <c r="H89" s="118">
        <v>1000</v>
      </c>
      <c r="I89" s="79">
        <f t="shared" si="5"/>
        <v>0</v>
      </c>
    </row>
    <row r="90" spans="1:9" ht="26.4">
      <c r="A90" s="13" t="s">
        <v>35</v>
      </c>
      <c r="B90" s="14" t="s">
        <v>0</v>
      </c>
      <c r="C90" s="14" t="s">
        <v>63</v>
      </c>
      <c r="D90" s="14" t="s">
        <v>64</v>
      </c>
      <c r="E90" s="14" t="s">
        <v>5</v>
      </c>
      <c r="F90" s="14" t="s">
        <v>3</v>
      </c>
      <c r="G90" s="20">
        <f>G91+G92</f>
        <v>2728.41</v>
      </c>
      <c r="H90" s="117">
        <f>H91+H92</f>
        <v>2728.41</v>
      </c>
      <c r="I90" s="49">
        <f t="shared" si="5"/>
        <v>0</v>
      </c>
    </row>
    <row r="91" spans="1:9" s="94" customFormat="1" ht="15" customHeight="1">
      <c r="A91" s="31" t="s">
        <v>36</v>
      </c>
      <c r="B91" s="23" t="s">
        <v>0</v>
      </c>
      <c r="C91" s="23" t="s">
        <v>63</v>
      </c>
      <c r="D91" s="23" t="s">
        <v>64</v>
      </c>
      <c r="E91" s="23" t="s">
        <v>5</v>
      </c>
      <c r="F91" s="23" t="s">
        <v>37</v>
      </c>
      <c r="G91" s="32">
        <v>1000</v>
      </c>
      <c r="H91" s="118">
        <v>1000</v>
      </c>
      <c r="I91" s="79">
        <f t="shared" si="5"/>
        <v>0</v>
      </c>
    </row>
    <row r="92" spans="1:9" s="94" customFormat="1">
      <c r="A92" s="31" t="s">
        <v>43</v>
      </c>
      <c r="B92" s="23" t="s">
        <v>0</v>
      </c>
      <c r="C92" s="23" t="s">
        <v>63</v>
      </c>
      <c r="D92" s="23" t="s">
        <v>64</v>
      </c>
      <c r="E92" s="23" t="s">
        <v>5</v>
      </c>
      <c r="F92" s="23" t="s">
        <v>44</v>
      </c>
      <c r="G92" s="32">
        <v>1728.41</v>
      </c>
      <c r="H92" s="118">
        <v>1728.41</v>
      </c>
      <c r="I92" s="79">
        <f t="shared" si="5"/>
        <v>0</v>
      </c>
    </row>
    <row r="93" spans="1:9" ht="30.6" customHeight="1">
      <c r="A93" s="38" t="s">
        <v>169</v>
      </c>
      <c r="B93" s="8" t="s">
        <v>0</v>
      </c>
      <c r="C93" s="8" t="s">
        <v>173</v>
      </c>
      <c r="D93" s="8"/>
      <c r="E93" s="8"/>
      <c r="F93" s="8"/>
      <c r="G93" s="30">
        <f t="shared" ref="G93:H95" si="6">G94</f>
        <v>250000</v>
      </c>
      <c r="H93" s="126">
        <f t="shared" si="6"/>
        <v>176323.48</v>
      </c>
      <c r="I93" s="85">
        <f t="shared" si="5"/>
        <v>-73676.51999999999</v>
      </c>
    </row>
    <row r="94" spans="1:9" ht="39.6">
      <c r="A94" s="10" t="s">
        <v>65</v>
      </c>
      <c r="B94" s="11" t="s">
        <v>0</v>
      </c>
      <c r="C94" s="11" t="s">
        <v>66</v>
      </c>
      <c r="D94" s="11" t="s">
        <v>12</v>
      </c>
      <c r="E94" s="11" t="s">
        <v>3</v>
      </c>
      <c r="F94" s="11" t="s">
        <v>3</v>
      </c>
      <c r="G94" s="26">
        <f t="shared" si="6"/>
        <v>250000</v>
      </c>
      <c r="H94" s="136">
        <f t="shared" si="6"/>
        <v>176323.48</v>
      </c>
      <c r="I94" s="57">
        <f t="shared" si="5"/>
        <v>-73676.51999999999</v>
      </c>
    </row>
    <row r="95" spans="1:9" ht="26.4">
      <c r="A95" s="31" t="s">
        <v>133</v>
      </c>
      <c r="B95" s="23" t="s">
        <v>0</v>
      </c>
      <c r="C95" s="23" t="s">
        <v>66</v>
      </c>
      <c r="D95" s="23" t="s">
        <v>12</v>
      </c>
      <c r="E95" s="23" t="s">
        <v>3</v>
      </c>
      <c r="F95" s="23" t="s">
        <v>3</v>
      </c>
      <c r="G95" s="25">
        <f t="shared" si="6"/>
        <v>250000</v>
      </c>
      <c r="H95" s="117">
        <f t="shared" si="6"/>
        <v>176323.48</v>
      </c>
      <c r="I95" s="49">
        <f t="shared" si="5"/>
        <v>-73676.51999999999</v>
      </c>
    </row>
    <row r="96" spans="1:9" ht="26.4">
      <c r="A96" s="13" t="s">
        <v>134</v>
      </c>
      <c r="B96" s="14" t="s">
        <v>0</v>
      </c>
      <c r="C96" s="14" t="s">
        <v>66</v>
      </c>
      <c r="D96" s="14" t="s">
        <v>12</v>
      </c>
      <c r="E96" s="14" t="s">
        <v>3</v>
      </c>
      <c r="F96" s="14" t="s">
        <v>3</v>
      </c>
      <c r="G96" s="20">
        <f>G98+G101+G105</f>
        <v>250000</v>
      </c>
      <c r="H96" s="117">
        <f>H97+H100+H104</f>
        <v>176323.48</v>
      </c>
      <c r="I96" s="49">
        <f t="shared" si="5"/>
        <v>-73676.51999999999</v>
      </c>
    </row>
    <row r="97" spans="1:9" ht="26.4">
      <c r="A97" s="64" t="s">
        <v>67</v>
      </c>
      <c r="B97" s="60" t="s">
        <v>0</v>
      </c>
      <c r="C97" s="60" t="s">
        <v>66</v>
      </c>
      <c r="D97" s="60" t="s">
        <v>68</v>
      </c>
      <c r="E97" s="60" t="s">
        <v>3</v>
      </c>
      <c r="F97" s="60" t="s">
        <v>3</v>
      </c>
      <c r="G97" s="73">
        <f>G98</f>
        <v>100000</v>
      </c>
      <c r="H97" s="125">
        <f>H99</f>
        <v>83886</v>
      </c>
      <c r="I97" s="63">
        <f t="shared" si="5"/>
        <v>-16114</v>
      </c>
    </row>
    <row r="98" spans="1:9" ht="26.4">
      <c r="A98" s="13" t="s">
        <v>35</v>
      </c>
      <c r="B98" s="14" t="s">
        <v>0</v>
      </c>
      <c r="C98" s="14" t="s">
        <v>66</v>
      </c>
      <c r="D98" s="14" t="s">
        <v>68</v>
      </c>
      <c r="E98" s="14" t="s">
        <v>5</v>
      </c>
      <c r="F98" s="14" t="s">
        <v>3</v>
      </c>
      <c r="G98" s="20">
        <f>G99</f>
        <v>100000</v>
      </c>
      <c r="H98" s="117">
        <f>H99</f>
        <v>83886</v>
      </c>
      <c r="I98" s="49">
        <f t="shared" si="5"/>
        <v>-16114</v>
      </c>
    </row>
    <row r="99" spans="1:9">
      <c r="A99" s="31" t="s">
        <v>40</v>
      </c>
      <c r="B99" s="23" t="s">
        <v>0</v>
      </c>
      <c r="C99" s="23" t="s">
        <v>66</v>
      </c>
      <c r="D99" s="23" t="s">
        <v>68</v>
      </c>
      <c r="E99" s="23" t="s">
        <v>5</v>
      </c>
      <c r="F99" s="23" t="s">
        <v>41</v>
      </c>
      <c r="G99" s="25">
        <v>100000</v>
      </c>
      <c r="H99" s="118">
        <v>83886</v>
      </c>
      <c r="I99" s="79">
        <f t="shared" si="5"/>
        <v>-16114</v>
      </c>
    </row>
    <row r="100" spans="1:9" ht="26.4">
      <c r="A100" s="64" t="s">
        <v>175</v>
      </c>
      <c r="B100" s="60" t="s">
        <v>0</v>
      </c>
      <c r="C100" s="60" t="s">
        <v>66</v>
      </c>
      <c r="D100" s="60" t="s">
        <v>174</v>
      </c>
      <c r="E100" s="60" t="s">
        <v>3</v>
      </c>
      <c r="F100" s="60" t="s">
        <v>3</v>
      </c>
      <c r="G100" s="88">
        <f>G101</f>
        <v>90000</v>
      </c>
      <c r="H100" s="125">
        <f>H101</f>
        <v>65583.600000000006</v>
      </c>
      <c r="I100" s="63">
        <f t="shared" si="5"/>
        <v>-24416.399999999994</v>
      </c>
    </row>
    <row r="101" spans="1:9" ht="26.4">
      <c r="A101" s="89" t="s">
        <v>35</v>
      </c>
      <c r="B101" s="90" t="s">
        <v>0</v>
      </c>
      <c r="C101" s="90" t="s">
        <v>66</v>
      </c>
      <c r="D101" s="90" t="s">
        <v>174</v>
      </c>
      <c r="E101" s="90" t="s">
        <v>5</v>
      </c>
      <c r="F101" s="90" t="s">
        <v>3</v>
      </c>
      <c r="G101" s="32">
        <f>G102+G103</f>
        <v>90000</v>
      </c>
      <c r="H101" s="170">
        <f>H102+H103</f>
        <v>65583.600000000006</v>
      </c>
      <c r="I101" s="92">
        <f t="shared" si="5"/>
        <v>-24416.399999999994</v>
      </c>
    </row>
    <row r="102" spans="1:9">
      <c r="A102" s="31" t="s">
        <v>146</v>
      </c>
      <c r="B102" s="23" t="s">
        <v>0</v>
      </c>
      <c r="C102" s="23" t="s">
        <v>66</v>
      </c>
      <c r="D102" s="23" t="s">
        <v>174</v>
      </c>
      <c r="E102" s="23" t="s">
        <v>5</v>
      </c>
      <c r="F102" s="23" t="s">
        <v>41</v>
      </c>
      <c r="G102" s="32">
        <v>50000</v>
      </c>
      <c r="H102" s="118">
        <v>65583.600000000006</v>
      </c>
      <c r="I102" s="49">
        <f t="shared" si="5"/>
        <v>15583.600000000006</v>
      </c>
    </row>
    <row r="103" spans="1:9" ht="39.6">
      <c r="A103" s="31" t="s">
        <v>147</v>
      </c>
      <c r="B103" s="23" t="s">
        <v>0</v>
      </c>
      <c r="C103" s="23" t="s">
        <v>66</v>
      </c>
      <c r="D103" s="23" t="s">
        <v>174</v>
      </c>
      <c r="E103" s="23" t="s">
        <v>5</v>
      </c>
      <c r="F103" s="23" t="s">
        <v>4</v>
      </c>
      <c r="G103" s="32">
        <v>40000</v>
      </c>
      <c r="H103" s="118">
        <v>0</v>
      </c>
      <c r="I103" s="49">
        <f t="shared" si="5"/>
        <v>-40000</v>
      </c>
    </row>
    <row r="104" spans="1:9" ht="26.4">
      <c r="A104" s="64" t="s">
        <v>69</v>
      </c>
      <c r="B104" s="60" t="s">
        <v>0</v>
      </c>
      <c r="C104" s="60" t="s">
        <v>66</v>
      </c>
      <c r="D104" s="60" t="s">
        <v>70</v>
      </c>
      <c r="E104" s="60" t="s">
        <v>3</v>
      </c>
      <c r="F104" s="60" t="s">
        <v>3</v>
      </c>
      <c r="G104" s="73">
        <f>G105</f>
        <v>60000</v>
      </c>
      <c r="H104" s="125">
        <f>H105</f>
        <v>26853.88</v>
      </c>
      <c r="I104" s="63">
        <f t="shared" si="5"/>
        <v>-33146.119999999995</v>
      </c>
    </row>
    <row r="105" spans="1:9" ht="26.4">
      <c r="A105" s="13" t="s">
        <v>35</v>
      </c>
      <c r="B105" s="14" t="s">
        <v>0</v>
      </c>
      <c r="C105" s="14" t="s">
        <v>66</v>
      </c>
      <c r="D105" s="14" t="s">
        <v>70</v>
      </c>
      <c r="E105" s="14" t="s">
        <v>5</v>
      </c>
      <c r="F105" s="14" t="s">
        <v>3</v>
      </c>
      <c r="G105" s="20">
        <f>G106</f>
        <v>60000</v>
      </c>
      <c r="H105" s="117">
        <f>H106</f>
        <v>26853.88</v>
      </c>
      <c r="I105" s="49">
        <f t="shared" si="5"/>
        <v>-33146.119999999995</v>
      </c>
    </row>
    <row r="106" spans="1:9">
      <c r="A106" s="31" t="s">
        <v>40</v>
      </c>
      <c r="B106" s="23" t="s">
        <v>0</v>
      </c>
      <c r="C106" s="23" t="s">
        <v>66</v>
      </c>
      <c r="D106" s="23" t="s">
        <v>70</v>
      </c>
      <c r="E106" s="23" t="s">
        <v>5</v>
      </c>
      <c r="F106" s="23" t="s">
        <v>41</v>
      </c>
      <c r="G106" s="25">
        <v>60000</v>
      </c>
      <c r="H106" s="118">
        <v>26853.88</v>
      </c>
      <c r="I106" s="79">
        <f t="shared" si="5"/>
        <v>-33146.119999999995</v>
      </c>
    </row>
    <row r="107" spans="1:9" ht="27.6" customHeight="1">
      <c r="A107" s="38" t="s">
        <v>176</v>
      </c>
      <c r="B107" s="8" t="s">
        <v>0</v>
      </c>
      <c r="C107" s="8" t="s">
        <v>179</v>
      </c>
      <c r="D107" s="8"/>
      <c r="E107" s="8"/>
      <c r="F107" s="8"/>
      <c r="G107" s="9">
        <f>G108</f>
        <v>0</v>
      </c>
      <c r="H107" s="126">
        <f>H108</f>
        <v>724377.2</v>
      </c>
      <c r="I107" s="85">
        <f t="shared" si="5"/>
        <v>724377.2</v>
      </c>
    </row>
    <row r="108" spans="1:9">
      <c r="A108" s="4" t="s">
        <v>71</v>
      </c>
      <c r="B108" s="5" t="s">
        <v>0</v>
      </c>
      <c r="C108" s="5" t="s">
        <v>72</v>
      </c>
      <c r="D108" s="5"/>
      <c r="E108" s="5"/>
      <c r="F108" s="5"/>
      <c r="G108" s="33">
        <v>0</v>
      </c>
      <c r="H108" s="171">
        <f t="shared" ref="H108:H118" si="7">H109</f>
        <v>724377.2</v>
      </c>
      <c r="I108" s="53">
        <f t="shared" si="5"/>
        <v>724377.2</v>
      </c>
    </row>
    <row r="109" spans="1:9" ht="26.4">
      <c r="A109" s="10" t="s">
        <v>135</v>
      </c>
      <c r="B109" s="11" t="s">
        <v>0</v>
      </c>
      <c r="C109" s="11" t="s">
        <v>72</v>
      </c>
      <c r="D109" s="11" t="s">
        <v>12</v>
      </c>
      <c r="E109" s="11" t="s">
        <v>3</v>
      </c>
      <c r="F109" s="11" t="s">
        <v>3</v>
      </c>
      <c r="G109" s="26">
        <v>0</v>
      </c>
      <c r="H109" s="136">
        <f t="shared" si="7"/>
        <v>724377.2</v>
      </c>
      <c r="I109" s="57">
        <f t="shared" si="5"/>
        <v>724377.2</v>
      </c>
    </row>
    <row r="110" spans="1:9" ht="40.200000000000003">
      <c r="A110" s="184" t="s">
        <v>136</v>
      </c>
      <c r="B110" s="5" t="s">
        <v>0</v>
      </c>
      <c r="C110" s="5" t="s">
        <v>72</v>
      </c>
      <c r="D110" s="5" t="s">
        <v>181</v>
      </c>
      <c r="E110" s="5" t="s">
        <v>3</v>
      </c>
      <c r="F110" s="5" t="s">
        <v>3</v>
      </c>
      <c r="G110" s="33">
        <v>0</v>
      </c>
      <c r="H110" s="171">
        <f>H114+H117</f>
        <v>724377.2</v>
      </c>
      <c r="I110" s="53">
        <f t="shared" si="5"/>
        <v>724377.2</v>
      </c>
    </row>
    <row r="111" spans="1:9" ht="31.2">
      <c r="A111" s="35" t="s">
        <v>180</v>
      </c>
      <c r="B111" s="36" t="s">
        <v>0</v>
      </c>
      <c r="C111" s="14" t="s">
        <v>72</v>
      </c>
      <c r="D111" s="14" t="s">
        <v>182</v>
      </c>
      <c r="E111" s="14" t="s">
        <v>3</v>
      </c>
      <c r="F111" s="14" t="s">
        <v>3</v>
      </c>
      <c r="G111" s="20">
        <v>0</v>
      </c>
      <c r="H111" s="117">
        <f t="shared" si="7"/>
        <v>646705.19999999995</v>
      </c>
      <c r="I111" s="49">
        <f t="shared" si="5"/>
        <v>646705.19999999995</v>
      </c>
    </row>
    <row r="112" spans="1:9" ht="31.2">
      <c r="A112" s="22" t="s">
        <v>165</v>
      </c>
      <c r="B112" s="37" t="s">
        <v>0</v>
      </c>
      <c r="C112" s="14" t="s">
        <v>72</v>
      </c>
      <c r="D112" s="14" t="s">
        <v>182</v>
      </c>
      <c r="E112" s="14" t="s">
        <v>155</v>
      </c>
      <c r="F112" s="14" t="s">
        <v>3</v>
      </c>
      <c r="G112" s="20">
        <v>0</v>
      </c>
      <c r="H112" s="117">
        <f t="shared" si="7"/>
        <v>646705.19999999995</v>
      </c>
      <c r="I112" s="49">
        <f t="shared" si="5"/>
        <v>646705.19999999995</v>
      </c>
    </row>
    <row r="113" spans="1:9" ht="31.95" customHeight="1">
      <c r="A113" s="22" t="s">
        <v>166</v>
      </c>
      <c r="B113" s="37" t="s">
        <v>0</v>
      </c>
      <c r="C113" s="14" t="s">
        <v>72</v>
      </c>
      <c r="D113" s="14" t="s">
        <v>182</v>
      </c>
      <c r="E113" s="14" t="s">
        <v>160</v>
      </c>
      <c r="F113" s="14" t="s">
        <v>3</v>
      </c>
      <c r="G113" s="20">
        <v>0</v>
      </c>
      <c r="H113" s="117">
        <f t="shared" si="7"/>
        <v>646705.19999999995</v>
      </c>
      <c r="I113" s="49">
        <f t="shared" si="5"/>
        <v>646705.19999999995</v>
      </c>
    </row>
    <row r="114" spans="1:9" ht="26.4">
      <c r="A114" s="64" t="s">
        <v>244</v>
      </c>
      <c r="B114" s="60" t="s">
        <v>0</v>
      </c>
      <c r="C114" s="60" t="s">
        <v>72</v>
      </c>
      <c r="D114" s="60" t="s">
        <v>245</v>
      </c>
      <c r="E114" s="60" t="s">
        <v>5</v>
      </c>
      <c r="F114" s="60" t="s">
        <v>3</v>
      </c>
      <c r="G114" s="73">
        <v>0</v>
      </c>
      <c r="H114" s="125">
        <f t="shared" si="7"/>
        <v>646705.19999999995</v>
      </c>
      <c r="I114" s="63">
        <f t="shared" si="5"/>
        <v>646705.19999999995</v>
      </c>
    </row>
    <row r="115" spans="1:9" ht="26.4">
      <c r="A115" s="13" t="s">
        <v>35</v>
      </c>
      <c r="B115" s="14" t="s">
        <v>0</v>
      </c>
      <c r="C115" s="14" t="s">
        <v>72</v>
      </c>
      <c r="D115" s="14" t="s">
        <v>245</v>
      </c>
      <c r="E115" s="14" t="s">
        <v>5</v>
      </c>
      <c r="F115" s="14" t="s">
        <v>3</v>
      </c>
      <c r="G115" s="20">
        <v>0</v>
      </c>
      <c r="H115" s="117">
        <f t="shared" si="7"/>
        <v>646705.19999999995</v>
      </c>
      <c r="I115" s="49">
        <f t="shared" si="5"/>
        <v>646705.19999999995</v>
      </c>
    </row>
    <row r="116" spans="1:9">
      <c r="A116" s="13" t="s">
        <v>40</v>
      </c>
      <c r="B116" s="14" t="s">
        <v>0</v>
      </c>
      <c r="C116" s="14" t="s">
        <v>72</v>
      </c>
      <c r="D116" s="14" t="s">
        <v>245</v>
      </c>
      <c r="E116" s="14" t="s">
        <v>5</v>
      </c>
      <c r="F116" s="14" t="s">
        <v>41</v>
      </c>
      <c r="G116" s="20">
        <v>0</v>
      </c>
      <c r="H116" s="117">
        <v>646705.19999999995</v>
      </c>
      <c r="I116" s="49">
        <f t="shared" si="5"/>
        <v>646705.19999999995</v>
      </c>
    </row>
    <row r="117" spans="1:9" ht="26.4">
      <c r="A117" s="64" t="s">
        <v>243</v>
      </c>
      <c r="B117" s="60" t="s">
        <v>0</v>
      </c>
      <c r="C117" s="60" t="s">
        <v>72</v>
      </c>
      <c r="D117" s="60" t="s">
        <v>242</v>
      </c>
      <c r="E117" s="60" t="s">
        <v>5</v>
      </c>
      <c r="F117" s="60" t="s">
        <v>3</v>
      </c>
      <c r="G117" s="73">
        <v>0</v>
      </c>
      <c r="H117" s="125">
        <f t="shared" si="7"/>
        <v>77672</v>
      </c>
      <c r="I117" s="63">
        <f t="shared" ref="I117:I119" si="8">H117-G117</f>
        <v>77672</v>
      </c>
    </row>
    <row r="118" spans="1:9" ht="26.4">
      <c r="A118" s="13" t="s">
        <v>35</v>
      </c>
      <c r="B118" s="14" t="s">
        <v>0</v>
      </c>
      <c r="C118" s="14" t="s">
        <v>72</v>
      </c>
      <c r="D118" s="14" t="s">
        <v>242</v>
      </c>
      <c r="E118" s="14" t="s">
        <v>5</v>
      </c>
      <c r="F118" s="14" t="s">
        <v>3</v>
      </c>
      <c r="G118" s="20">
        <v>0</v>
      </c>
      <c r="H118" s="117">
        <f t="shared" si="7"/>
        <v>77672</v>
      </c>
      <c r="I118" s="49">
        <f t="shared" si="8"/>
        <v>77672</v>
      </c>
    </row>
    <row r="119" spans="1:9">
      <c r="A119" s="13" t="s">
        <v>40</v>
      </c>
      <c r="B119" s="14" t="s">
        <v>0</v>
      </c>
      <c r="C119" s="14" t="s">
        <v>72</v>
      </c>
      <c r="D119" s="14" t="s">
        <v>242</v>
      </c>
      <c r="E119" s="14" t="s">
        <v>5</v>
      </c>
      <c r="F119" s="14" t="s">
        <v>41</v>
      </c>
      <c r="G119" s="20">
        <v>0</v>
      </c>
      <c r="H119" s="117">
        <v>77672</v>
      </c>
      <c r="I119" s="49">
        <f t="shared" si="8"/>
        <v>77672</v>
      </c>
    </row>
    <row r="120" spans="1:9" ht="52.8" customHeight="1">
      <c r="A120" s="137" t="s">
        <v>177</v>
      </c>
      <c r="B120" s="8" t="s">
        <v>0</v>
      </c>
      <c r="C120" s="8" t="s">
        <v>178</v>
      </c>
      <c r="D120" s="8"/>
      <c r="E120" s="8"/>
      <c r="F120" s="8"/>
      <c r="G120" s="9">
        <f>G121+G152</f>
        <v>2495611.48</v>
      </c>
      <c r="H120" s="166">
        <f>H121+H152</f>
        <v>5599249.5999999996</v>
      </c>
      <c r="I120" s="104">
        <f t="shared" si="5"/>
        <v>3103638.1199999996</v>
      </c>
    </row>
    <row r="121" spans="1:9" ht="39" customHeight="1">
      <c r="A121" s="131" t="s">
        <v>73</v>
      </c>
      <c r="B121" s="11" t="s">
        <v>0</v>
      </c>
      <c r="C121" s="11" t="s">
        <v>74</v>
      </c>
      <c r="D121" s="11" t="s">
        <v>12</v>
      </c>
      <c r="E121" s="11" t="s">
        <v>3</v>
      </c>
      <c r="F121" s="11" t="s">
        <v>3</v>
      </c>
      <c r="G121" s="39">
        <f>G122</f>
        <v>99611.48</v>
      </c>
      <c r="H121" s="136">
        <f>H122</f>
        <v>825044.02</v>
      </c>
      <c r="I121" s="57">
        <f t="shared" si="5"/>
        <v>725432.54</v>
      </c>
    </row>
    <row r="122" spans="1:9" ht="39.6">
      <c r="A122" s="13" t="s">
        <v>194</v>
      </c>
      <c r="B122" s="14" t="s">
        <v>0</v>
      </c>
      <c r="C122" s="14" t="s">
        <v>74</v>
      </c>
      <c r="D122" s="14" t="s">
        <v>12</v>
      </c>
      <c r="E122" s="14" t="s">
        <v>3</v>
      </c>
      <c r="F122" s="14" t="s">
        <v>3</v>
      </c>
      <c r="G122" s="40">
        <f>G124+G138+G140+G143+G147</f>
        <v>99611.48</v>
      </c>
      <c r="H122" s="117">
        <f>H123+H133+H138+H142+H147+H128</f>
        <v>825044.02</v>
      </c>
      <c r="I122" s="49">
        <f t="shared" si="5"/>
        <v>725432.54</v>
      </c>
    </row>
    <row r="123" spans="1:9" ht="26.4">
      <c r="A123" s="86" t="s">
        <v>246</v>
      </c>
      <c r="B123" s="74" t="s">
        <v>0</v>
      </c>
      <c r="C123" s="74" t="s">
        <v>74</v>
      </c>
      <c r="D123" s="74" t="s">
        <v>76</v>
      </c>
      <c r="E123" s="74" t="s">
        <v>3</v>
      </c>
      <c r="F123" s="74" t="s">
        <v>3</v>
      </c>
      <c r="G123" s="87">
        <f>G126</f>
        <v>0</v>
      </c>
      <c r="H123" s="127">
        <f>H124</f>
        <v>67823.899999999994</v>
      </c>
      <c r="I123" s="77">
        <f t="shared" si="5"/>
        <v>67823.899999999994</v>
      </c>
    </row>
    <row r="124" spans="1:9" ht="31.2">
      <c r="A124" s="67" t="s">
        <v>165</v>
      </c>
      <c r="B124" s="72" t="s">
        <v>0</v>
      </c>
      <c r="C124" s="72" t="s">
        <v>74</v>
      </c>
      <c r="D124" s="72" t="s">
        <v>247</v>
      </c>
      <c r="E124" s="72" t="s">
        <v>155</v>
      </c>
      <c r="F124" s="72" t="s">
        <v>3</v>
      </c>
      <c r="G124" s="71">
        <f>G125</f>
        <v>0</v>
      </c>
      <c r="H124" s="130">
        <f>H125</f>
        <v>67823.899999999994</v>
      </c>
      <c r="I124" s="106">
        <f t="shared" si="5"/>
        <v>67823.899999999994</v>
      </c>
    </row>
    <row r="125" spans="1:9" ht="46.8">
      <c r="A125" s="22" t="s">
        <v>166</v>
      </c>
      <c r="B125" s="14" t="s">
        <v>0</v>
      </c>
      <c r="C125" s="14" t="s">
        <v>74</v>
      </c>
      <c r="D125" s="14" t="s">
        <v>247</v>
      </c>
      <c r="E125" s="14" t="s">
        <v>160</v>
      </c>
      <c r="F125" s="14" t="s">
        <v>3</v>
      </c>
      <c r="G125" s="20">
        <f>G126</f>
        <v>0</v>
      </c>
      <c r="H125" s="117">
        <f>H126</f>
        <v>67823.899999999994</v>
      </c>
      <c r="I125" s="49">
        <f t="shared" si="5"/>
        <v>67823.899999999994</v>
      </c>
    </row>
    <row r="126" spans="1:9" ht="26.4">
      <c r="A126" s="13" t="s">
        <v>35</v>
      </c>
      <c r="B126" s="14" t="s">
        <v>0</v>
      </c>
      <c r="C126" s="14" t="s">
        <v>74</v>
      </c>
      <c r="D126" s="14" t="s">
        <v>247</v>
      </c>
      <c r="E126" s="14" t="s">
        <v>5</v>
      </c>
      <c r="F126" s="14" t="s">
        <v>3</v>
      </c>
      <c r="G126" s="20">
        <f>G127</f>
        <v>0</v>
      </c>
      <c r="H126" s="117">
        <f>H127</f>
        <v>67823.899999999994</v>
      </c>
      <c r="I126" s="49">
        <f t="shared" si="5"/>
        <v>67823.899999999994</v>
      </c>
    </row>
    <row r="127" spans="1:9" s="94" customFormat="1">
      <c r="A127" s="31" t="s">
        <v>40</v>
      </c>
      <c r="B127" s="23" t="s">
        <v>0</v>
      </c>
      <c r="C127" s="23" t="s">
        <v>74</v>
      </c>
      <c r="D127" s="23" t="s">
        <v>247</v>
      </c>
      <c r="E127" s="23" t="s">
        <v>5</v>
      </c>
      <c r="F127" s="23" t="s">
        <v>41</v>
      </c>
      <c r="G127" s="32">
        <v>0</v>
      </c>
      <c r="H127" s="118">
        <v>67823.899999999994</v>
      </c>
      <c r="I127" s="79">
        <f t="shared" si="5"/>
        <v>67823.899999999994</v>
      </c>
    </row>
    <row r="128" spans="1:9" ht="26.4">
      <c r="A128" s="86" t="s">
        <v>75</v>
      </c>
      <c r="B128" s="74" t="s">
        <v>0</v>
      </c>
      <c r="C128" s="74" t="s">
        <v>74</v>
      </c>
      <c r="D128" s="74" t="s">
        <v>76</v>
      </c>
      <c r="E128" s="74" t="s">
        <v>3</v>
      </c>
      <c r="F128" s="74" t="s">
        <v>3</v>
      </c>
      <c r="G128" s="87">
        <f>G131</f>
        <v>400000</v>
      </c>
      <c r="H128" s="76">
        <f>H129</f>
        <v>460626.53</v>
      </c>
      <c r="I128" s="77">
        <f t="shared" ref="I128:I132" si="9">H128-G128</f>
        <v>60626.530000000028</v>
      </c>
    </row>
    <row r="129" spans="1:9" ht="31.2">
      <c r="A129" s="67" t="s">
        <v>165</v>
      </c>
      <c r="B129" s="72" t="s">
        <v>0</v>
      </c>
      <c r="C129" s="72" t="s">
        <v>74</v>
      </c>
      <c r="D129" s="72" t="s">
        <v>76</v>
      </c>
      <c r="E129" s="72" t="s">
        <v>155</v>
      </c>
      <c r="F129" s="72" t="s">
        <v>3</v>
      </c>
      <c r="G129" s="71">
        <f>G130</f>
        <v>400000</v>
      </c>
      <c r="H129" s="105">
        <f>H130</f>
        <v>460626.53</v>
      </c>
      <c r="I129" s="106">
        <f t="shared" si="9"/>
        <v>60626.530000000028</v>
      </c>
    </row>
    <row r="130" spans="1:9" ht="46.8">
      <c r="A130" s="22" t="s">
        <v>166</v>
      </c>
      <c r="B130" s="14" t="s">
        <v>0</v>
      </c>
      <c r="C130" s="14" t="s">
        <v>74</v>
      </c>
      <c r="D130" s="14" t="s">
        <v>76</v>
      </c>
      <c r="E130" s="14" t="s">
        <v>160</v>
      </c>
      <c r="F130" s="14" t="s">
        <v>3</v>
      </c>
      <c r="G130" s="20">
        <f>G131</f>
        <v>400000</v>
      </c>
      <c r="H130" s="48">
        <f>H131</f>
        <v>460626.53</v>
      </c>
      <c r="I130" s="49">
        <f t="shared" si="9"/>
        <v>60626.530000000028</v>
      </c>
    </row>
    <row r="131" spans="1:9" ht="26.4">
      <c r="A131" s="13" t="s">
        <v>35</v>
      </c>
      <c r="B131" s="14" t="s">
        <v>0</v>
      </c>
      <c r="C131" s="14" t="s">
        <v>74</v>
      </c>
      <c r="D131" s="14" t="s">
        <v>76</v>
      </c>
      <c r="E131" s="14" t="s">
        <v>5</v>
      </c>
      <c r="F131" s="14" t="s">
        <v>3</v>
      </c>
      <c r="G131" s="20">
        <f>G132</f>
        <v>400000</v>
      </c>
      <c r="H131" s="48">
        <f>H132</f>
        <v>460626.53</v>
      </c>
      <c r="I131" s="49">
        <f t="shared" si="9"/>
        <v>60626.530000000028</v>
      </c>
    </row>
    <row r="132" spans="1:9" s="94" customFormat="1">
      <c r="A132" s="31" t="s">
        <v>40</v>
      </c>
      <c r="B132" s="23" t="s">
        <v>0</v>
      </c>
      <c r="C132" s="23" t="s">
        <v>74</v>
      </c>
      <c r="D132" s="23" t="s">
        <v>76</v>
      </c>
      <c r="E132" s="23" t="s">
        <v>5</v>
      </c>
      <c r="F132" s="23" t="s">
        <v>39</v>
      </c>
      <c r="G132" s="32">
        <v>400000</v>
      </c>
      <c r="H132" s="78">
        <v>460626.53</v>
      </c>
      <c r="I132" s="79">
        <f t="shared" si="9"/>
        <v>60626.530000000028</v>
      </c>
    </row>
    <row r="133" spans="1:9" ht="51.6" customHeight="1">
      <c r="A133" s="86" t="s">
        <v>208</v>
      </c>
      <c r="B133" s="74" t="s">
        <v>0</v>
      </c>
      <c r="C133" s="74" t="s">
        <v>74</v>
      </c>
      <c r="D133" s="74" t="s">
        <v>206</v>
      </c>
      <c r="E133" s="74" t="s">
        <v>3</v>
      </c>
      <c r="F133" s="74" t="s">
        <v>3</v>
      </c>
      <c r="G133" s="87">
        <v>0</v>
      </c>
      <c r="H133" s="76">
        <f>H134</f>
        <v>168471.05</v>
      </c>
      <c r="I133" s="77">
        <f t="shared" si="5"/>
        <v>168471.05</v>
      </c>
    </row>
    <row r="134" spans="1:9" ht="31.2">
      <c r="A134" s="67" t="s">
        <v>165</v>
      </c>
      <c r="B134" s="72" t="s">
        <v>0</v>
      </c>
      <c r="C134" s="72" t="s">
        <v>74</v>
      </c>
      <c r="D134" s="72" t="s">
        <v>228</v>
      </c>
      <c r="E134" s="72" t="s">
        <v>155</v>
      </c>
      <c r="F134" s="72" t="s">
        <v>3</v>
      </c>
      <c r="G134" s="109">
        <v>0</v>
      </c>
      <c r="H134" s="105">
        <f>H135</f>
        <v>168471.05</v>
      </c>
      <c r="I134" s="106">
        <f t="shared" si="5"/>
        <v>168471.05</v>
      </c>
    </row>
    <row r="135" spans="1:9" ht="46.8">
      <c r="A135" s="22" t="s">
        <v>166</v>
      </c>
      <c r="B135" s="14" t="s">
        <v>0</v>
      </c>
      <c r="C135" s="14" t="s">
        <v>74</v>
      </c>
      <c r="D135" s="14" t="s">
        <v>207</v>
      </c>
      <c r="E135" s="14" t="s">
        <v>160</v>
      </c>
      <c r="F135" s="14" t="s">
        <v>3</v>
      </c>
      <c r="G135" s="40">
        <v>0</v>
      </c>
      <c r="H135" s="48">
        <f>H136</f>
        <v>168471.05</v>
      </c>
      <c r="I135" s="49">
        <f t="shared" si="5"/>
        <v>168471.05</v>
      </c>
    </row>
    <row r="136" spans="1:9" ht="26.4" customHeight="1">
      <c r="A136" s="13" t="s">
        <v>35</v>
      </c>
      <c r="B136" s="14" t="s">
        <v>0</v>
      </c>
      <c r="C136" s="14" t="s">
        <v>74</v>
      </c>
      <c r="D136" s="14" t="s">
        <v>207</v>
      </c>
      <c r="E136" s="14" t="s">
        <v>5</v>
      </c>
      <c r="F136" s="14" t="s">
        <v>3</v>
      </c>
      <c r="G136" s="40">
        <v>0</v>
      </c>
      <c r="H136" s="48">
        <f>H137</f>
        <v>168471.05</v>
      </c>
      <c r="I136" s="49">
        <f t="shared" si="5"/>
        <v>168471.05</v>
      </c>
    </row>
    <row r="137" spans="1:9" s="94" customFormat="1">
      <c r="A137" s="31" t="s">
        <v>40</v>
      </c>
      <c r="B137" s="23" t="s">
        <v>0</v>
      </c>
      <c r="C137" s="23" t="s">
        <v>74</v>
      </c>
      <c r="D137" s="23" t="s">
        <v>207</v>
      </c>
      <c r="E137" s="23" t="s">
        <v>5</v>
      </c>
      <c r="F137" s="23" t="s">
        <v>41</v>
      </c>
      <c r="G137" s="116">
        <v>0</v>
      </c>
      <c r="H137" s="78">
        <v>168471.05</v>
      </c>
      <c r="I137" s="79">
        <f t="shared" si="5"/>
        <v>168471.05</v>
      </c>
    </row>
    <row r="138" spans="1:9" ht="32.4" customHeight="1">
      <c r="A138" s="86" t="s">
        <v>211</v>
      </c>
      <c r="B138" s="74" t="s">
        <v>0</v>
      </c>
      <c r="C138" s="74" t="s">
        <v>74</v>
      </c>
      <c r="D138" s="74" t="s">
        <v>209</v>
      </c>
      <c r="E138" s="74" t="s">
        <v>3</v>
      </c>
      <c r="F138" s="74" t="s">
        <v>3</v>
      </c>
      <c r="G138" s="107">
        <v>0</v>
      </c>
      <c r="H138" s="127">
        <f>H139</f>
        <v>0</v>
      </c>
      <c r="I138" s="106">
        <f t="shared" si="5"/>
        <v>0</v>
      </c>
    </row>
    <row r="139" spans="1:9" ht="52.8">
      <c r="A139" s="13" t="s">
        <v>212</v>
      </c>
      <c r="B139" s="14" t="s">
        <v>0</v>
      </c>
      <c r="C139" s="14" t="s">
        <v>74</v>
      </c>
      <c r="D139" s="14" t="s">
        <v>209</v>
      </c>
      <c r="E139" s="14" t="s">
        <v>1</v>
      </c>
      <c r="F139" s="14" t="s">
        <v>3</v>
      </c>
      <c r="G139" s="40">
        <v>0</v>
      </c>
      <c r="H139" s="117">
        <f>H140</f>
        <v>0</v>
      </c>
      <c r="I139" s="49">
        <f t="shared" si="5"/>
        <v>0</v>
      </c>
    </row>
    <row r="140" spans="1:9" ht="52.8">
      <c r="A140" s="13" t="s">
        <v>79</v>
      </c>
      <c r="B140" s="14" t="s">
        <v>0</v>
      </c>
      <c r="C140" s="14" t="s">
        <v>74</v>
      </c>
      <c r="D140" s="14" t="s">
        <v>209</v>
      </c>
      <c r="E140" s="14" t="s">
        <v>210</v>
      </c>
      <c r="F140" s="14" t="s">
        <v>3</v>
      </c>
      <c r="G140" s="40">
        <v>0</v>
      </c>
      <c r="H140" s="117">
        <f>H141</f>
        <v>0</v>
      </c>
      <c r="I140" s="49">
        <f t="shared" si="5"/>
        <v>0</v>
      </c>
    </row>
    <row r="141" spans="1:9" s="94" customFormat="1" ht="26.4">
      <c r="A141" s="31" t="s">
        <v>78</v>
      </c>
      <c r="B141" s="23" t="s">
        <v>0</v>
      </c>
      <c r="C141" s="23" t="s">
        <v>74</v>
      </c>
      <c r="D141" s="23" t="s">
        <v>209</v>
      </c>
      <c r="E141" s="23" t="s">
        <v>210</v>
      </c>
      <c r="F141" s="23" t="s">
        <v>32</v>
      </c>
      <c r="G141" s="116">
        <v>0</v>
      </c>
      <c r="H141" s="118">
        <v>0</v>
      </c>
      <c r="I141" s="79">
        <f t="shared" si="5"/>
        <v>0</v>
      </c>
    </row>
    <row r="142" spans="1:9" ht="26.4">
      <c r="A142" s="110" t="s">
        <v>80</v>
      </c>
      <c r="B142" s="111" t="s">
        <v>0</v>
      </c>
      <c r="C142" s="111" t="s">
        <v>74</v>
      </c>
      <c r="D142" s="111" t="s">
        <v>81</v>
      </c>
      <c r="E142" s="111" t="s">
        <v>3</v>
      </c>
      <c r="F142" s="111" t="s">
        <v>3</v>
      </c>
      <c r="G142" s="112">
        <v>0</v>
      </c>
      <c r="H142" s="129">
        <f>H143</f>
        <v>52000</v>
      </c>
      <c r="I142" s="114">
        <f t="shared" si="5"/>
        <v>52000</v>
      </c>
    </row>
    <row r="143" spans="1:9" ht="52.8">
      <c r="A143" s="58" t="s">
        <v>77</v>
      </c>
      <c r="B143" s="72" t="s">
        <v>0</v>
      </c>
      <c r="C143" s="72" t="s">
        <v>74</v>
      </c>
      <c r="D143" s="72" t="s">
        <v>81</v>
      </c>
      <c r="E143" s="72" t="s">
        <v>163</v>
      </c>
      <c r="F143" s="72" t="s">
        <v>3</v>
      </c>
      <c r="G143" s="109">
        <v>0</v>
      </c>
      <c r="H143" s="130">
        <f>H144</f>
        <v>52000</v>
      </c>
      <c r="I143" s="106">
        <f t="shared" ref="I143:I229" si="10">H143-G143</f>
        <v>52000</v>
      </c>
    </row>
    <row r="144" spans="1:9" ht="26.4">
      <c r="A144" s="13" t="s">
        <v>78</v>
      </c>
      <c r="B144" s="14" t="s">
        <v>0</v>
      </c>
      <c r="C144" s="14" t="s">
        <v>74</v>
      </c>
      <c r="D144" s="14" t="s">
        <v>81</v>
      </c>
      <c r="E144" s="14" t="s">
        <v>1</v>
      </c>
      <c r="F144" s="14" t="s">
        <v>3</v>
      </c>
      <c r="G144" s="41">
        <v>0</v>
      </c>
      <c r="H144" s="117">
        <f>H145</f>
        <v>52000</v>
      </c>
      <c r="I144" s="49">
        <f t="shared" si="10"/>
        <v>52000</v>
      </c>
    </row>
    <row r="145" spans="1:9" ht="52.8">
      <c r="A145" s="13" t="s">
        <v>213</v>
      </c>
      <c r="B145" s="14" t="s">
        <v>0</v>
      </c>
      <c r="C145" s="14" t="s">
        <v>74</v>
      </c>
      <c r="D145" s="14" t="s">
        <v>81</v>
      </c>
      <c r="E145" s="14" t="s">
        <v>210</v>
      </c>
      <c r="F145" s="14" t="s">
        <v>3</v>
      </c>
      <c r="G145" s="40">
        <v>0</v>
      </c>
      <c r="H145" s="117">
        <f>H146</f>
        <v>52000</v>
      </c>
      <c r="I145" s="49">
        <f t="shared" si="10"/>
        <v>52000</v>
      </c>
    </row>
    <row r="146" spans="1:9" s="94" customFormat="1" ht="26.4">
      <c r="A146" s="31" t="s">
        <v>78</v>
      </c>
      <c r="B146" s="23" t="s">
        <v>0</v>
      </c>
      <c r="C146" s="23" t="s">
        <v>74</v>
      </c>
      <c r="D146" s="23" t="s">
        <v>81</v>
      </c>
      <c r="E146" s="23" t="s">
        <v>210</v>
      </c>
      <c r="F146" s="23" t="s">
        <v>32</v>
      </c>
      <c r="G146" s="116">
        <v>0</v>
      </c>
      <c r="H146" s="118">
        <v>52000</v>
      </c>
      <c r="I146" s="79">
        <f t="shared" si="10"/>
        <v>52000</v>
      </c>
    </row>
    <row r="147" spans="1:9" ht="20.399999999999999" customHeight="1">
      <c r="A147" s="110" t="s">
        <v>82</v>
      </c>
      <c r="B147" s="111" t="s">
        <v>0</v>
      </c>
      <c r="C147" s="111" t="s">
        <v>74</v>
      </c>
      <c r="D147" s="111" t="s">
        <v>83</v>
      </c>
      <c r="E147" s="111" t="s">
        <v>3</v>
      </c>
      <c r="F147" s="111" t="s">
        <v>3</v>
      </c>
      <c r="G147" s="115">
        <f>G150</f>
        <v>99611.48</v>
      </c>
      <c r="H147" s="113">
        <f>H148</f>
        <v>76122.539999999994</v>
      </c>
      <c r="I147" s="114">
        <f t="shared" si="10"/>
        <v>-23488.940000000002</v>
      </c>
    </row>
    <row r="148" spans="1:9" ht="31.2">
      <c r="A148" s="66" t="s">
        <v>165</v>
      </c>
      <c r="B148" s="60" t="s">
        <v>0</v>
      </c>
      <c r="C148" s="60" t="s">
        <v>74</v>
      </c>
      <c r="D148" s="60" t="s">
        <v>83</v>
      </c>
      <c r="E148" s="60" t="s">
        <v>155</v>
      </c>
      <c r="F148" s="60" t="s">
        <v>3</v>
      </c>
      <c r="G148" s="73">
        <f>G149</f>
        <v>99611.48</v>
      </c>
      <c r="H148" s="62">
        <f>H149</f>
        <v>76122.539999999994</v>
      </c>
      <c r="I148" s="63">
        <f t="shared" si="10"/>
        <v>-23488.940000000002</v>
      </c>
    </row>
    <row r="149" spans="1:9" s="128" customFormat="1" ht="46.8">
      <c r="A149" s="138" t="s">
        <v>166</v>
      </c>
      <c r="B149" s="90" t="s">
        <v>0</v>
      </c>
      <c r="C149" s="90" t="s">
        <v>74</v>
      </c>
      <c r="D149" s="90" t="s">
        <v>83</v>
      </c>
      <c r="E149" s="90" t="s">
        <v>160</v>
      </c>
      <c r="F149" s="90" t="s">
        <v>3</v>
      </c>
      <c r="G149" s="20">
        <f>G150</f>
        <v>99611.48</v>
      </c>
      <c r="H149" s="91">
        <f>H150</f>
        <v>76122.539999999994</v>
      </c>
      <c r="I149" s="92">
        <f t="shared" si="10"/>
        <v>-23488.940000000002</v>
      </c>
    </row>
    <row r="150" spans="1:9" ht="26.4">
      <c r="A150" s="13" t="s">
        <v>35</v>
      </c>
      <c r="B150" s="14" t="s">
        <v>0</v>
      </c>
      <c r="C150" s="14" t="s">
        <v>74</v>
      </c>
      <c r="D150" s="14" t="s">
        <v>83</v>
      </c>
      <c r="E150" s="14" t="s">
        <v>5</v>
      </c>
      <c r="F150" s="14" t="s">
        <v>3</v>
      </c>
      <c r="G150" s="20">
        <f>G151</f>
        <v>99611.48</v>
      </c>
      <c r="H150" s="48">
        <f>H151</f>
        <v>76122.539999999994</v>
      </c>
      <c r="I150" s="49">
        <f t="shared" si="10"/>
        <v>-23488.940000000002</v>
      </c>
    </row>
    <row r="151" spans="1:9">
      <c r="A151" s="13" t="s">
        <v>36</v>
      </c>
      <c r="B151" s="14" t="s">
        <v>0</v>
      </c>
      <c r="C151" s="14" t="s">
        <v>74</v>
      </c>
      <c r="D151" s="14" t="s">
        <v>83</v>
      </c>
      <c r="E151" s="14" t="s">
        <v>5</v>
      </c>
      <c r="F151" s="14" t="s">
        <v>37</v>
      </c>
      <c r="G151" s="15">
        <v>99611.48</v>
      </c>
      <c r="H151" s="48">
        <v>76122.539999999994</v>
      </c>
      <c r="I151" s="49">
        <f t="shared" si="10"/>
        <v>-23488.940000000002</v>
      </c>
    </row>
    <row r="152" spans="1:9" ht="40.200000000000003" customHeight="1">
      <c r="A152" s="132" t="s">
        <v>84</v>
      </c>
      <c r="B152" s="133" t="s">
        <v>0</v>
      </c>
      <c r="C152" s="133" t="s">
        <v>85</v>
      </c>
      <c r="D152" s="133"/>
      <c r="E152" s="134"/>
      <c r="F152" s="134"/>
      <c r="G152" s="135">
        <f>G153</f>
        <v>2396000</v>
      </c>
      <c r="H152" s="54">
        <f>H155+H160+H166+H175+H181+H188+H194+H199+H205+H210</f>
        <v>4774205.58</v>
      </c>
      <c r="I152" s="55">
        <f t="shared" si="10"/>
        <v>2378205.58</v>
      </c>
    </row>
    <row r="153" spans="1:9" ht="26.4">
      <c r="A153" s="13" t="s">
        <v>137</v>
      </c>
      <c r="B153" s="14" t="s">
        <v>0</v>
      </c>
      <c r="C153" s="14" t="s">
        <v>85</v>
      </c>
      <c r="D153" s="14" t="s">
        <v>12</v>
      </c>
      <c r="E153" s="14" t="s">
        <v>3</v>
      </c>
      <c r="F153" s="14" t="s">
        <v>3</v>
      </c>
      <c r="G153" s="40">
        <f>G154</f>
        <v>2396000</v>
      </c>
      <c r="H153" s="48">
        <f>H154</f>
        <v>4774205.58</v>
      </c>
      <c r="I153" s="49">
        <f t="shared" si="10"/>
        <v>2378205.58</v>
      </c>
    </row>
    <row r="154" spans="1:9" ht="39.6">
      <c r="A154" s="13" t="s">
        <v>138</v>
      </c>
      <c r="B154" s="14" t="s">
        <v>0</v>
      </c>
      <c r="C154" s="14" t="s">
        <v>85</v>
      </c>
      <c r="D154" s="14" t="s">
        <v>12</v>
      </c>
      <c r="E154" s="14" t="s">
        <v>3</v>
      </c>
      <c r="F154" s="14" t="s">
        <v>3</v>
      </c>
      <c r="G154" s="40">
        <f>G155+G160+G166+G175+G181+G194+G199</f>
        <v>2396000</v>
      </c>
      <c r="H154" s="48">
        <f>H155+H160+H166+H175+H181+H188+H194+H199+H205+H210</f>
        <v>4774205.58</v>
      </c>
      <c r="I154" s="49">
        <f t="shared" si="10"/>
        <v>2378205.58</v>
      </c>
    </row>
    <row r="155" spans="1:9" ht="26.4">
      <c r="A155" s="86" t="s">
        <v>86</v>
      </c>
      <c r="B155" s="74" t="s">
        <v>0</v>
      </c>
      <c r="C155" s="74" t="s">
        <v>85</v>
      </c>
      <c r="D155" s="74" t="s">
        <v>87</v>
      </c>
      <c r="E155" s="74" t="s">
        <v>3</v>
      </c>
      <c r="F155" s="74" t="s">
        <v>3</v>
      </c>
      <c r="G155" s="87">
        <f t="shared" ref="G155:H158" si="11">G156</f>
        <v>150000</v>
      </c>
      <c r="H155" s="127">
        <f t="shared" si="11"/>
        <v>299586.5</v>
      </c>
      <c r="I155" s="77">
        <f t="shared" si="10"/>
        <v>149586.5</v>
      </c>
    </row>
    <row r="156" spans="1:9" ht="31.2">
      <c r="A156" s="22" t="s">
        <v>165</v>
      </c>
      <c r="B156" s="14" t="s">
        <v>0</v>
      </c>
      <c r="C156" s="14" t="s">
        <v>85</v>
      </c>
      <c r="D156" s="14" t="s">
        <v>87</v>
      </c>
      <c r="E156" s="14" t="s">
        <v>155</v>
      </c>
      <c r="F156" s="14" t="s">
        <v>3</v>
      </c>
      <c r="G156" s="20">
        <f t="shared" si="11"/>
        <v>150000</v>
      </c>
      <c r="H156" s="117">
        <f t="shared" si="11"/>
        <v>299586.5</v>
      </c>
      <c r="I156" s="49">
        <f t="shared" si="10"/>
        <v>149586.5</v>
      </c>
    </row>
    <row r="157" spans="1:9" ht="36" customHeight="1">
      <c r="A157" s="22" t="s">
        <v>166</v>
      </c>
      <c r="B157" s="14" t="s">
        <v>0</v>
      </c>
      <c r="C157" s="14" t="s">
        <v>85</v>
      </c>
      <c r="D157" s="14" t="s">
        <v>87</v>
      </c>
      <c r="E157" s="14" t="s">
        <v>160</v>
      </c>
      <c r="F157" s="14" t="s">
        <v>3</v>
      </c>
      <c r="G157" s="20">
        <f t="shared" si="11"/>
        <v>150000</v>
      </c>
      <c r="H157" s="117">
        <f t="shared" si="11"/>
        <v>299586.5</v>
      </c>
      <c r="I157" s="49">
        <f t="shared" si="10"/>
        <v>149586.5</v>
      </c>
    </row>
    <row r="158" spans="1:9" ht="26.4">
      <c r="A158" s="13" t="s">
        <v>35</v>
      </c>
      <c r="B158" s="14" t="s">
        <v>0</v>
      </c>
      <c r="C158" s="14" t="s">
        <v>85</v>
      </c>
      <c r="D158" s="14" t="s">
        <v>87</v>
      </c>
      <c r="E158" s="14" t="s">
        <v>5</v>
      </c>
      <c r="F158" s="14" t="s">
        <v>3</v>
      </c>
      <c r="G158" s="20">
        <f t="shared" si="11"/>
        <v>150000</v>
      </c>
      <c r="H158" s="117">
        <f t="shared" si="11"/>
        <v>299586.5</v>
      </c>
      <c r="I158" s="49">
        <f t="shared" si="10"/>
        <v>149586.5</v>
      </c>
    </row>
    <row r="159" spans="1:9" s="94" customFormat="1">
      <c r="A159" s="31" t="s">
        <v>36</v>
      </c>
      <c r="B159" s="23" t="s">
        <v>0</v>
      </c>
      <c r="C159" s="23" t="s">
        <v>85</v>
      </c>
      <c r="D159" s="23" t="s">
        <v>87</v>
      </c>
      <c r="E159" s="23" t="s">
        <v>5</v>
      </c>
      <c r="F159" s="23" t="s">
        <v>37</v>
      </c>
      <c r="G159" s="25">
        <v>150000</v>
      </c>
      <c r="H159" s="118">
        <v>299586.5</v>
      </c>
      <c r="I159" s="79">
        <f t="shared" si="10"/>
        <v>149586.5</v>
      </c>
    </row>
    <row r="160" spans="1:9" ht="25.2" customHeight="1">
      <c r="A160" s="86" t="s">
        <v>88</v>
      </c>
      <c r="B160" s="74" t="s">
        <v>0</v>
      </c>
      <c r="C160" s="74" t="s">
        <v>85</v>
      </c>
      <c r="D160" s="74" t="s">
        <v>89</v>
      </c>
      <c r="E160" s="74" t="s">
        <v>3</v>
      </c>
      <c r="F160" s="74" t="s">
        <v>3</v>
      </c>
      <c r="G160" s="87">
        <f>G163</f>
        <v>140000</v>
      </c>
      <c r="H160" s="76">
        <f>H161</f>
        <v>33400.400000000001</v>
      </c>
      <c r="I160" s="77">
        <f t="shared" si="10"/>
        <v>-106599.6</v>
      </c>
    </row>
    <row r="161" spans="1:9" ht="31.2">
      <c r="A161" s="22" t="s">
        <v>165</v>
      </c>
      <c r="B161" s="14" t="s">
        <v>0</v>
      </c>
      <c r="C161" s="14" t="s">
        <v>85</v>
      </c>
      <c r="D161" s="14" t="s">
        <v>89</v>
      </c>
      <c r="E161" s="14" t="s">
        <v>155</v>
      </c>
      <c r="F161" s="14" t="s">
        <v>3</v>
      </c>
      <c r="G161" s="20">
        <f>G162</f>
        <v>140000</v>
      </c>
      <c r="H161" s="117">
        <f>H162</f>
        <v>33400.400000000001</v>
      </c>
      <c r="I161" s="49">
        <f t="shared" si="10"/>
        <v>-106599.6</v>
      </c>
    </row>
    <row r="162" spans="1:9" ht="46.8">
      <c r="A162" s="22" t="s">
        <v>166</v>
      </c>
      <c r="B162" s="14" t="s">
        <v>0</v>
      </c>
      <c r="C162" s="14" t="s">
        <v>85</v>
      </c>
      <c r="D162" s="14" t="s">
        <v>89</v>
      </c>
      <c r="E162" s="14" t="s">
        <v>160</v>
      </c>
      <c r="F162" s="14" t="s">
        <v>3</v>
      </c>
      <c r="G162" s="20">
        <f>G163</f>
        <v>140000</v>
      </c>
      <c r="H162" s="117">
        <f>H163</f>
        <v>33400.400000000001</v>
      </c>
      <c r="I162" s="49">
        <f t="shared" si="10"/>
        <v>-106599.6</v>
      </c>
    </row>
    <row r="163" spans="1:9" ht="26.4">
      <c r="A163" s="13" t="s">
        <v>35</v>
      </c>
      <c r="B163" s="14" t="s">
        <v>0</v>
      </c>
      <c r="C163" s="14" t="s">
        <v>85</v>
      </c>
      <c r="D163" s="14" t="s">
        <v>89</v>
      </c>
      <c r="E163" s="14" t="s">
        <v>5</v>
      </c>
      <c r="F163" s="14" t="s">
        <v>3</v>
      </c>
      <c r="G163" s="20">
        <f>G164+G165</f>
        <v>140000</v>
      </c>
      <c r="H163" s="117">
        <f>H164+H165</f>
        <v>33400.400000000001</v>
      </c>
      <c r="I163" s="49">
        <f t="shared" si="10"/>
        <v>-106599.6</v>
      </c>
    </row>
    <row r="164" spans="1:9" s="94" customFormat="1">
      <c r="A164" s="31" t="s">
        <v>38</v>
      </c>
      <c r="B164" s="23" t="s">
        <v>0</v>
      </c>
      <c r="C164" s="23" t="s">
        <v>85</v>
      </c>
      <c r="D164" s="23" t="s">
        <v>89</v>
      </c>
      <c r="E164" s="23" t="s">
        <v>5</v>
      </c>
      <c r="F164" s="23" t="s">
        <v>39</v>
      </c>
      <c r="G164" s="25">
        <v>60000</v>
      </c>
      <c r="H164" s="118">
        <v>0</v>
      </c>
      <c r="I164" s="79">
        <f t="shared" si="10"/>
        <v>-60000</v>
      </c>
    </row>
    <row r="165" spans="1:9" s="94" customFormat="1">
      <c r="A165" s="31" t="s">
        <v>43</v>
      </c>
      <c r="B165" s="23" t="s">
        <v>0</v>
      </c>
      <c r="C165" s="23" t="s">
        <v>85</v>
      </c>
      <c r="D165" s="23" t="s">
        <v>89</v>
      </c>
      <c r="E165" s="23" t="s">
        <v>5</v>
      </c>
      <c r="F165" s="23" t="s">
        <v>44</v>
      </c>
      <c r="G165" s="25">
        <v>80000</v>
      </c>
      <c r="H165" s="118">
        <v>33400.400000000001</v>
      </c>
      <c r="I165" s="79">
        <f t="shared" si="10"/>
        <v>-46599.6</v>
      </c>
    </row>
    <row r="166" spans="1:9" ht="26.4">
      <c r="A166" s="86" t="s">
        <v>90</v>
      </c>
      <c r="B166" s="74" t="s">
        <v>0</v>
      </c>
      <c r="C166" s="74" t="s">
        <v>85</v>
      </c>
      <c r="D166" s="74" t="s">
        <v>91</v>
      </c>
      <c r="E166" s="74" t="s">
        <v>3</v>
      </c>
      <c r="F166" s="74" t="s">
        <v>3</v>
      </c>
      <c r="G166" s="87">
        <f>G169</f>
        <v>966000</v>
      </c>
      <c r="H166" s="127">
        <f>H167</f>
        <v>1111250</v>
      </c>
      <c r="I166" s="77">
        <f t="shared" si="10"/>
        <v>145250</v>
      </c>
    </row>
    <row r="167" spans="1:9" ht="31.2">
      <c r="A167" s="22" t="s">
        <v>165</v>
      </c>
      <c r="B167" s="14" t="s">
        <v>0</v>
      </c>
      <c r="C167" s="14" t="s">
        <v>85</v>
      </c>
      <c r="D167" s="14" t="s">
        <v>91</v>
      </c>
      <c r="E167" s="14" t="s">
        <v>155</v>
      </c>
      <c r="F167" s="14" t="s">
        <v>3</v>
      </c>
      <c r="G167" s="20">
        <f>G168</f>
        <v>966000</v>
      </c>
      <c r="H167" s="117">
        <f>H168</f>
        <v>1111250</v>
      </c>
      <c r="I167" s="49">
        <f t="shared" si="10"/>
        <v>145250</v>
      </c>
    </row>
    <row r="168" spans="1:9" ht="46.8">
      <c r="A168" s="22" t="s">
        <v>166</v>
      </c>
      <c r="B168" s="14" t="s">
        <v>0</v>
      </c>
      <c r="C168" s="14" t="s">
        <v>85</v>
      </c>
      <c r="D168" s="14" t="s">
        <v>91</v>
      </c>
      <c r="E168" s="14" t="s">
        <v>160</v>
      </c>
      <c r="F168" s="14" t="s">
        <v>3</v>
      </c>
      <c r="G168" s="20">
        <f>G169</f>
        <v>966000</v>
      </c>
      <c r="H168" s="117">
        <f>H169</f>
        <v>1111250</v>
      </c>
      <c r="I168" s="49">
        <f t="shared" si="10"/>
        <v>145250</v>
      </c>
    </row>
    <row r="169" spans="1:9" ht="26.4">
      <c r="A169" s="13" t="s">
        <v>35</v>
      </c>
      <c r="B169" s="14" t="s">
        <v>0</v>
      </c>
      <c r="C169" s="14" t="s">
        <v>85</v>
      </c>
      <c r="D169" s="14" t="s">
        <v>91</v>
      </c>
      <c r="E169" s="14" t="s">
        <v>5</v>
      </c>
      <c r="F169" s="14" t="s">
        <v>3</v>
      </c>
      <c r="G169" s="20">
        <f>G170+G171+G172+G173+G174</f>
        <v>966000</v>
      </c>
      <c r="H169" s="117">
        <f>SUM(H170:H174)</f>
        <v>1111250</v>
      </c>
      <c r="I169" s="49">
        <f t="shared" si="10"/>
        <v>145250</v>
      </c>
    </row>
    <row r="170" spans="1:9" s="94" customFormat="1">
      <c r="A170" s="31" t="s">
        <v>148</v>
      </c>
      <c r="B170" s="23" t="s">
        <v>0</v>
      </c>
      <c r="C170" s="23" t="s">
        <v>85</v>
      </c>
      <c r="D170" s="23" t="s">
        <v>91</v>
      </c>
      <c r="E170" s="23" t="s">
        <v>5</v>
      </c>
      <c r="F170" s="23" t="s">
        <v>61</v>
      </c>
      <c r="G170" s="32">
        <v>156000</v>
      </c>
      <c r="H170" s="118">
        <v>27000</v>
      </c>
      <c r="I170" s="79">
        <f t="shared" si="10"/>
        <v>-129000</v>
      </c>
    </row>
    <row r="171" spans="1:9" s="94" customFormat="1">
      <c r="A171" s="31" t="s">
        <v>38</v>
      </c>
      <c r="B171" s="23" t="s">
        <v>0</v>
      </c>
      <c r="C171" s="23" t="s">
        <v>85</v>
      </c>
      <c r="D171" s="23" t="s">
        <v>91</v>
      </c>
      <c r="E171" s="23" t="s">
        <v>5</v>
      </c>
      <c r="F171" s="23" t="s">
        <v>39</v>
      </c>
      <c r="G171" s="32">
        <v>300000</v>
      </c>
      <c r="H171" s="118">
        <v>100000</v>
      </c>
      <c r="I171" s="79">
        <f t="shared" si="10"/>
        <v>-200000</v>
      </c>
    </row>
    <row r="172" spans="1:9" s="94" customFormat="1">
      <c r="A172" s="31" t="s">
        <v>40</v>
      </c>
      <c r="B172" s="23" t="s">
        <v>0</v>
      </c>
      <c r="C172" s="23" t="s">
        <v>85</v>
      </c>
      <c r="D172" s="23" t="s">
        <v>91</v>
      </c>
      <c r="E172" s="23" t="s">
        <v>5</v>
      </c>
      <c r="F172" s="23" t="s">
        <v>41</v>
      </c>
      <c r="G172" s="32">
        <v>280000</v>
      </c>
      <c r="H172" s="118">
        <v>819706.3</v>
      </c>
      <c r="I172" s="79">
        <f t="shared" si="10"/>
        <v>539706.30000000005</v>
      </c>
    </row>
    <row r="173" spans="1:9" s="94" customFormat="1">
      <c r="A173" s="31" t="s">
        <v>126</v>
      </c>
      <c r="B173" s="23" t="s">
        <v>0</v>
      </c>
      <c r="C173" s="23" t="s">
        <v>85</v>
      </c>
      <c r="D173" s="23" t="s">
        <v>91</v>
      </c>
      <c r="E173" s="23" t="s">
        <v>5</v>
      </c>
      <c r="F173" s="23" t="s">
        <v>4</v>
      </c>
      <c r="G173" s="32">
        <v>180000</v>
      </c>
      <c r="H173" s="118">
        <v>114543.7</v>
      </c>
      <c r="I173" s="79">
        <f t="shared" si="10"/>
        <v>-65456.3</v>
      </c>
    </row>
    <row r="174" spans="1:9" s="94" customFormat="1">
      <c r="A174" s="31" t="s">
        <v>43</v>
      </c>
      <c r="B174" s="23" t="s">
        <v>0</v>
      </c>
      <c r="C174" s="23" t="s">
        <v>85</v>
      </c>
      <c r="D174" s="23" t="s">
        <v>91</v>
      </c>
      <c r="E174" s="23" t="s">
        <v>5</v>
      </c>
      <c r="F174" s="23" t="s">
        <v>44</v>
      </c>
      <c r="G174" s="32">
        <v>50000</v>
      </c>
      <c r="H174" s="118">
        <v>50000</v>
      </c>
      <c r="I174" s="79">
        <f t="shared" si="10"/>
        <v>0</v>
      </c>
    </row>
    <row r="175" spans="1:9" ht="26.4">
      <c r="A175" s="86" t="s">
        <v>92</v>
      </c>
      <c r="B175" s="74" t="s">
        <v>0</v>
      </c>
      <c r="C175" s="74" t="s">
        <v>85</v>
      </c>
      <c r="D175" s="74" t="s">
        <v>149</v>
      </c>
      <c r="E175" s="74" t="s">
        <v>3</v>
      </c>
      <c r="F175" s="74" t="s">
        <v>3</v>
      </c>
      <c r="G175" s="87">
        <f>G178</f>
        <v>300000</v>
      </c>
      <c r="H175" s="127">
        <f>H176</f>
        <v>0</v>
      </c>
      <c r="I175" s="77">
        <f t="shared" si="10"/>
        <v>-300000</v>
      </c>
    </row>
    <row r="176" spans="1:9" ht="31.2">
      <c r="A176" s="22" t="s">
        <v>165</v>
      </c>
      <c r="B176" s="14" t="s">
        <v>0</v>
      </c>
      <c r="C176" s="14" t="s">
        <v>85</v>
      </c>
      <c r="D176" s="14" t="s">
        <v>149</v>
      </c>
      <c r="E176" s="14" t="s">
        <v>155</v>
      </c>
      <c r="F176" s="14" t="s">
        <v>3</v>
      </c>
      <c r="G176" s="20">
        <f>G177</f>
        <v>300000</v>
      </c>
      <c r="H176" s="117">
        <f>H177</f>
        <v>0</v>
      </c>
      <c r="I176" s="49">
        <f t="shared" si="10"/>
        <v>-300000</v>
      </c>
    </row>
    <row r="177" spans="1:9" ht="46.8">
      <c r="A177" s="22" t="s">
        <v>166</v>
      </c>
      <c r="B177" s="14" t="s">
        <v>0</v>
      </c>
      <c r="C177" s="14" t="s">
        <v>85</v>
      </c>
      <c r="D177" s="14" t="s">
        <v>149</v>
      </c>
      <c r="E177" s="14" t="s">
        <v>160</v>
      </c>
      <c r="F177" s="14" t="s">
        <v>3</v>
      </c>
      <c r="G177" s="20">
        <f>G178</f>
        <v>300000</v>
      </c>
      <c r="H177" s="117">
        <f>H178</f>
        <v>0</v>
      </c>
      <c r="I177" s="49">
        <f t="shared" si="10"/>
        <v>-300000</v>
      </c>
    </row>
    <row r="178" spans="1:9" ht="26.4">
      <c r="A178" s="13" t="s">
        <v>35</v>
      </c>
      <c r="B178" s="14" t="s">
        <v>0</v>
      </c>
      <c r="C178" s="14" t="s">
        <v>85</v>
      </c>
      <c r="D178" s="14" t="s">
        <v>149</v>
      </c>
      <c r="E178" s="14" t="s">
        <v>5</v>
      </c>
      <c r="F178" s="14" t="s">
        <v>3</v>
      </c>
      <c r="G178" s="20">
        <f>G179+G180</f>
        <v>300000</v>
      </c>
      <c r="H178" s="117">
        <f>H179+H180</f>
        <v>0</v>
      </c>
      <c r="I178" s="49">
        <f t="shared" si="10"/>
        <v>-300000</v>
      </c>
    </row>
    <row r="179" spans="1:9" s="94" customFormat="1">
      <c r="A179" s="31" t="s">
        <v>38</v>
      </c>
      <c r="B179" s="23" t="s">
        <v>0</v>
      </c>
      <c r="C179" s="23" t="s">
        <v>85</v>
      </c>
      <c r="D179" s="23" t="s">
        <v>149</v>
      </c>
      <c r="E179" s="23" t="s">
        <v>5</v>
      </c>
      <c r="F179" s="23" t="s">
        <v>39</v>
      </c>
      <c r="G179" s="32">
        <v>50000</v>
      </c>
      <c r="H179" s="118">
        <v>0</v>
      </c>
      <c r="I179" s="79">
        <f t="shared" si="10"/>
        <v>-50000</v>
      </c>
    </row>
    <row r="180" spans="1:9" s="94" customFormat="1">
      <c r="A180" s="31" t="s">
        <v>217</v>
      </c>
      <c r="B180" s="23" t="s">
        <v>0</v>
      </c>
      <c r="C180" s="23" t="s">
        <v>85</v>
      </c>
      <c r="D180" s="23" t="s">
        <v>149</v>
      </c>
      <c r="E180" s="23" t="s">
        <v>5</v>
      </c>
      <c r="F180" s="23" t="s">
        <v>4</v>
      </c>
      <c r="G180" s="32">
        <v>250000</v>
      </c>
      <c r="H180" s="118">
        <v>0</v>
      </c>
      <c r="I180" s="79">
        <f t="shared" si="10"/>
        <v>-250000</v>
      </c>
    </row>
    <row r="181" spans="1:9" ht="34.799999999999997" customHeight="1">
      <c r="A181" s="86" t="s">
        <v>196</v>
      </c>
      <c r="B181" s="74" t="s">
        <v>0</v>
      </c>
      <c r="C181" s="74" t="s">
        <v>85</v>
      </c>
      <c r="D181" s="74" t="s">
        <v>150</v>
      </c>
      <c r="E181" s="74" t="s">
        <v>3</v>
      </c>
      <c r="F181" s="74" t="s">
        <v>3</v>
      </c>
      <c r="G181" s="87">
        <f>G184</f>
        <v>370000</v>
      </c>
      <c r="H181" s="127">
        <f>H182</f>
        <v>140000</v>
      </c>
      <c r="I181" s="77">
        <f t="shared" si="10"/>
        <v>-230000</v>
      </c>
    </row>
    <row r="182" spans="1:9" ht="31.2">
      <c r="A182" s="22" t="s">
        <v>165</v>
      </c>
      <c r="B182" s="14" t="s">
        <v>0</v>
      </c>
      <c r="C182" s="14" t="s">
        <v>85</v>
      </c>
      <c r="D182" s="14" t="s">
        <v>150</v>
      </c>
      <c r="E182" s="14" t="s">
        <v>155</v>
      </c>
      <c r="F182" s="14" t="s">
        <v>3</v>
      </c>
      <c r="G182" s="20">
        <f>G183</f>
        <v>370000</v>
      </c>
      <c r="H182" s="117">
        <f>H183</f>
        <v>140000</v>
      </c>
      <c r="I182" s="49">
        <f t="shared" si="10"/>
        <v>-230000</v>
      </c>
    </row>
    <row r="183" spans="1:9" ht="46.8">
      <c r="A183" s="22" t="s">
        <v>166</v>
      </c>
      <c r="B183" s="14" t="s">
        <v>0</v>
      </c>
      <c r="C183" s="14" t="s">
        <v>85</v>
      </c>
      <c r="D183" s="14" t="s">
        <v>150</v>
      </c>
      <c r="E183" s="14" t="s">
        <v>160</v>
      </c>
      <c r="F183" s="14" t="s">
        <v>3</v>
      </c>
      <c r="G183" s="20">
        <f>G184</f>
        <v>370000</v>
      </c>
      <c r="H183" s="117">
        <f>H184</f>
        <v>140000</v>
      </c>
      <c r="I183" s="49">
        <f t="shared" si="10"/>
        <v>-230000</v>
      </c>
    </row>
    <row r="184" spans="1:9" ht="26.4">
      <c r="A184" s="13" t="s">
        <v>35</v>
      </c>
      <c r="B184" s="14" t="s">
        <v>0</v>
      </c>
      <c r="C184" s="14" t="s">
        <v>85</v>
      </c>
      <c r="D184" s="14" t="s">
        <v>150</v>
      </c>
      <c r="E184" s="14" t="s">
        <v>5</v>
      </c>
      <c r="F184" s="14" t="s">
        <v>3</v>
      </c>
      <c r="G184" s="20">
        <f>G185+G186</f>
        <v>370000</v>
      </c>
      <c r="H184" s="117">
        <f>H185+H186+H187</f>
        <v>140000</v>
      </c>
      <c r="I184" s="49">
        <f t="shared" si="10"/>
        <v>-230000</v>
      </c>
    </row>
    <row r="185" spans="1:9" s="94" customFormat="1">
      <c r="A185" s="31" t="s">
        <v>38</v>
      </c>
      <c r="B185" s="23" t="s">
        <v>0</v>
      </c>
      <c r="C185" s="23" t="s">
        <v>85</v>
      </c>
      <c r="D185" s="23" t="s">
        <v>150</v>
      </c>
      <c r="E185" s="23" t="s">
        <v>5</v>
      </c>
      <c r="F185" s="23" t="s">
        <v>39</v>
      </c>
      <c r="G185" s="32">
        <v>100000</v>
      </c>
      <c r="H185" s="118">
        <v>0</v>
      </c>
      <c r="I185" s="79">
        <f t="shared" si="10"/>
        <v>-100000</v>
      </c>
    </row>
    <row r="186" spans="1:9" s="94" customFormat="1">
      <c r="A186" s="31" t="s">
        <v>195</v>
      </c>
      <c r="B186" s="23" t="s">
        <v>0</v>
      </c>
      <c r="C186" s="23" t="s">
        <v>85</v>
      </c>
      <c r="D186" s="23" t="s">
        <v>150</v>
      </c>
      <c r="E186" s="23" t="s">
        <v>5</v>
      </c>
      <c r="F186" s="23" t="s">
        <v>41</v>
      </c>
      <c r="G186" s="32">
        <v>270000</v>
      </c>
      <c r="H186" s="118">
        <v>140000</v>
      </c>
      <c r="I186" s="79">
        <f t="shared" si="10"/>
        <v>-130000</v>
      </c>
    </row>
    <row r="187" spans="1:9" s="94" customFormat="1">
      <c r="A187" s="31" t="s">
        <v>230</v>
      </c>
      <c r="B187" s="23" t="s">
        <v>0</v>
      </c>
      <c r="C187" s="23" t="s">
        <v>85</v>
      </c>
      <c r="D187" s="23" t="s">
        <v>150</v>
      </c>
      <c r="E187" s="23" t="s">
        <v>5</v>
      </c>
      <c r="F187" s="23" t="s">
        <v>231</v>
      </c>
      <c r="G187" s="32">
        <v>0</v>
      </c>
      <c r="H187" s="118">
        <v>0</v>
      </c>
      <c r="I187" s="79">
        <f>H187-G187</f>
        <v>0</v>
      </c>
    </row>
    <row r="188" spans="1:9">
      <c r="A188" s="86" t="s">
        <v>215</v>
      </c>
      <c r="B188" s="74" t="s">
        <v>0</v>
      </c>
      <c r="C188" s="74" t="s">
        <v>85</v>
      </c>
      <c r="D188" s="74" t="s">
        <v>214</v>
      </c>
      <c r="E188" s="74" t="s">
        <v>3</v>
      </c>
      <c r="F188" s="74" t="s">
        <v>3</v>
      </c>
      <c r="G188" s="87">
        <f>G191</f>
        <v>0</v>
      </c>
      <c r="H188" s="127">
        <f>H189</f>
        <v>1426000</v>
      </c>
      <c r="I188" s="77">
        <f t="shared" ref="I188:I193" si="12">H188-G188</f>
        <v>1426000</v>
      </c>
    </row>
    <row r="189" spans="1:9" ht="31.2">
      <c r="A189" s="22" t="s">
        <v>165</v>
      </c>
      <c r="B189" s="14" t="s">
        <v>0</v>
      </c>
      <c r="C189" s="14" t="s">
        <v>85</v>
      </c>
      <c r="D189" s="14" t="s">
        <v>214</v>
      </c>
      <c r="E189" s="14" t="s">
        <v>155</v>
      </c>
      <c r="F189" s="14" t="s">
        <v>3</v>
      </c>
      <c r="G189" s="20">
        <f>G190</f>
        <v>0</v>
      </c>
      <c r="H189" s="117">
        <f>H190</f>
        <v>1426000</v>
      </c>
      <c r="I189" s="49">
        <f t="shared" si="12"/>
        <v>1426000</v>
      </c>
    </row>
    <row r="190" spans="1:9" ht="46.8">
      <c r="A190" s="22" t="s">
        <v>166</v>
      </c>
      <c r="B190" s="14" t="s">
        <v>0</v>
      </c>
      <c r="C190" s="14" t="s">
        <v>85</v>
      </c>
      <c r="D190" s="14" t="s">
        <v>214</v>
      </c>
      <c r="E190" s="14" t="s">
        <v>160</v>
      </c>
      <c r="F190" s="14" t="s">
        <v>3</v>
      </c>
      <c r="G190" s="20">
        <f>G191</f>
        <v>0</v>
      </c>
      <c r="H190" s="117">
        <f>H191</f>
        <v>1426000</v>
      </c>
      <c r="I190" s="49">
        <f t="shared" si="12"/>
        <v>1426000</v>
      </c>
    </row>
    <row r="191" spans="1:9" ht="26.4">
      <c r="A191" s="13" t="s">
        <v>35</v>
      </c>
      <c r="B191" s="14" t="s">
        <v>0</v>
      </c>
      <c r="C191" s="14" t="s">
        <v>85</v>
      </c>
      <c r="D191" s="14" t="s">
        <v>214</v>
      </c>
      <c r="E191" s="14" t="s">
        <v>5</v>
      </c>
      <c r="F191" s="14" t="s">
        <v>3</v>
      </c>
      <c r="G191" s="20">
        <f>G192+G193</f>
        <v>0</v>
      </c>
      <c r="H191" s="117">
        <f>H192+H193</f>
        <v>1426000</v>
      </c>
      <c r="I191" s="49">
        <f t="shared" si="12"/>
        <v>1426000</v>
      </c>
    </row>
    <row r="192" spans="1:9" s="94" customFormat="1">
      <c r="A192" s="31" t="s">
        <v>195</v>
      </c>
      <c r="B192" s="23" t="s">
        <v>0</v>
      </c>
      <c r="C192" s="23" t="s">
        <v>85</v>
      </c>
      <c r="D192" s="23" t="s">
        <v>214</v>
      </c>
      <c r="E192" s="23" t="s">
        <v>5</v>
      </c>
      <c r="F192" s="23" t="s">
        <v>41</v>
      </c>
      <c r="G192" s="32">
        <v>0</v>
      </c>
      <c r="H192" s="118">
        <v>3904.17</v>
      </c>
      <c r="I192" s="79">
        <f t="shared" si="12"/>
        <v>3904.17</v>
      </c>
    </row>
    <row r="193" spans="1:9" s="94" customFormat="1">
      <c r="A193" s="31" t="s">
        <v>216</v>
      </c>
      <c r="B193" s="23" t="s">
        <v>0</v>
      </c>
      <c r="C193" s="23" t="s">
        <v>85</v>
      </c>
      <c r="D193" s="23" t="s">
        <v>214</v>
      </c>
      <c r="E193" s="23" t="s">
        <v>5</v>
      </c>
      <c r="F193" s="23" t="s">
        <v>4</v>
      </c>
      <c r="G193" s="32">
        <v>0</v>
      </c>
      <c r="H193" s="118">
        <v>1422095.83</v>
      </c>
      <c r="I193" s="79">
        <f t="shared" si="12"/>
        <v>1422095.83</v>
      </c>
    </row>
    <row r="194" spans="1:9" ht="23.4" customHeight="1">
      <c r="A194" s="86" t="s">
        <v>93</v>
      </c>
      <c r="B194" s="74" t="s">
        <v>0</v>
      </c>
      <c r="C194" s="74" t="s">
        <v>85</v>
      </c>
      <c r="D194" s="74" t="s">
        <v>94</v>
      </c>
      <c r="E194" s="74" t="s">
        <v>3</v>
      </c>
      <c r="F194" s="74" t="s">
        <v>3</v>
      </c>
      <c r="G194" s="87">
        <f t="shared" ref="G194:H197" si="13">G195</f>
        <v>120000</v>
      </c>
      <c r="H194" s="127">
        <f t="shared" si="13"/>
        <v>30200</v>
      </c>
      <c r="I194" s="77">
        <f t="shared" si="10"/>
        <v>-89800</v>
      </c>
    </row>
    <row r="195" spans="1:9" ht="31.2">
      <c r="A195" s="22" t="s">
        <v>165</v>
      </c>
      <c r="B195" s="14" t="s">
        <v>0</v>
      </c>
      <c r="C195" s="14" t="s">
        <v>85</v>
      </c>
      <c r="D195" s="14" t="s">
        <v>94</v>
      </c>
      <c r="E195" s="14" t="s">
        <v>155</v>
      </c>
      <c r="F195" s="14" t="s">
        <v>3</v>
      </c>
      <c r="G195" s="20">
        <f t="shared" si="13"/>
        <v>120000</v>
      </c>
      <c r="H195" s="117">
        <f t="shared" si="13"/>
        <v>30200</v>
      </c>
      <c r="I195" s="49">
        <f t="shared" si="10"/>
        <v>-89800</v>
      </c>
    </row>
    <row r="196" spans="1:9" ht="46.8">
      <c r="A196" s="22" t="s">
        <v>166</v>
      </c>
      <c r="B196" s="14" t="s">
        <v>0</v>
      </c>
      <c r="C196" s="14" t="s">
        <v>85</v>
      </c>
      <c r="D196" s="14" t="s">
        <v>94</v>
      </c>
      <c r="E196" s="14" t="s">
        <v>160</v>
      </c>
      <c r="F196" s="14" t="s">
        <v>3</v>
      </c>
      <c r="G196" s="20">
        <f t="shared" si="13"/>
        <v>120000</v>
      </c>
      <c r="H196" s="117">
        <f t="shared" si="13"/>
        <v>30200</v>
      </c>
      <c r="I196" s="49">
        <f t="shared" si="10"/>
        <v>-89800</v>
      </c>
    </row>
    <row r="197" spans="1:9" ht="29.4" customHeight="1">
      <c r="A197" s="13" t="s">
        <v>35</v>
      </c>
      <c r="B197" s="14" t="s">
        <v>0</v>
      </c>
      <c r="C197" s="14" t="s">
        <v>85</v>
      </c>
      <c r="D197" s="14" t="s">
        <v>94</v>
      </c>
      <c r="E197" s="14" t="s">
        <v>5</v>
      </c>
      <c r="F197" s="14" t="s">
        <v>3</v>
      </c>
      <c r="G197" s="20">
        <f t="shared" si="13"/>
        <v>120000</v>
      </c>
      <c r="H197" s="117">
        <f t="shared" si="13"/>
        <v>30200</v>
      </c>
      <c r="I197" s="49">
        <f t="shared" si="10"/>
        <v>-89800</v>
      </c>
    </row>
    <row r="198" spans="1:9">
      <c r="A198" s="31" t="s">
        <v>40</v>
      </c>
      <c r="B198" s="23" t="s">
        <v>0</v>
      </c>
      <c r="C198" s="23" t="s">
        <v>85</v>
      </c>
      <c r="D198" s="23" t="s">
        <v>94</v>
      </c>
      <c r="E198" s="23" t="s">
        <v>5</v>
      </c>
      <c r="F198" s="23" t="s">
        <v>41</v>
      </c>
      <c r="G198" s="25">
        <v>120000</v>
      </c>
      <c r="H198" s="118">
        <v>30200</v>
      </c>
      <c r="I198" s="79">
        <f t="shared" si="10"/>
        <v>-89800</v>
      </c>
    </row>
    <row r="199" spans="1:9" ht="23.4" customHeight="1">
      <c r="A199" s="86" t="s">
        <v>95</v>
      </c>
      <c r="B199" s="74" t="s">
        <v>0</v>
      </c>
      <c r="C199" s="74" t="s">
        <v>85</v>
      </c>
      <c r="D199" s="74" t="s">
        <v>96</v>
      </c>
      <c r="E199" s="74" t="s">
        <v>3</v>
      </c>
      <c r="F199" s="74" t="s">
        <v>3</v>
      </c>
      <c r="G199" s="87">
        <f>G202</f>
        <v>350000</v>
      </c>
      <c r="H199" s="127">
        <f>H200</f>
        <v>301193.38</v>
      </c>
      <c r="I199" s="77">
        <f t="shared" si="10"/>
        <v>-48806.619999999995</v>
      </c>
    </row>
    <row r="200" spans="1:9" ht="31.2">
      <c r="A200" s="22" t="s">
        <v>165</v>
      </c>
      <c r="B200" s="14" t="s">
        <v>0</v>
      </c>
      <c r="C200" s="14" t="s">
        <v>85</v>
      </c>
      <c r="D200" s="14" t="s">
        <v>96</v>
      </c>
      <c r="E200" s="14" t="s">
        <v>155</v>
      </c>
      <c r="F200" s="14" t="s">
        <v>3</v>
      </c>
      <c r="G200" s="20">
        <f>G201</f>
        <v>350000</v>
      </c>
      <c r="H200" s="117">
        <f>H201</f>
        <v>301193.38</v>
      </c>
      <c r="I200" s="49">
        <f t="shared" si="10"/>
        <v>-48806.619999999995</v>
      </c>
    </row>
    <row r="201" spans="1:9" ht="46.8">
      <c r="A201" s="22" t="s">
        <v>166</v>
      </c>
      <c r="B201" s="14" t="s">
        <v>0</v>
      </c>
      <c r="C201" s="14" t="s">
        <v>85</v>
      </c>
      <c r="D201" s="14" t="s">
        <v>96</v>
      </c>
      <c r="E201" s="14" t="s">
        <v>160</v>
      </c>
      <c r="F201" s="14" t="s">
        <v>3</v>
      </c>
      <c r="G201" s="20">
        <f>G202</f>
        <v>350000</v>
      </c>
      <c r="H201" s="117">
        <f>H202</f>
        <v>301193.38</v>
      </c>
      <c r="I201" s="49">
        <f t="shared" si="10"/>
        <v>-48806.619999999995</v>
      </c>
    </row>
    <row r="202" spans="1:9" ht="26.4">
      <c r="A202" s="13" t="s">
        <v>35</v>
      </c>
      <c r="B202" s="14" t="s">
        <v>0</v>
      </c>
      <c r="C202" s="14" t="s">
        <v>85</v>
      </c>
      <c r="D202" s="14" t="s">
        <v>96</v>
      </c>
      <c r="E202" s="14" t="s">
        <v>5</v>
      </c>
      <c r="F202" s="14" t="s">
        <v>3</v>
      </c>
      <c r="G202" s="20">
        <f>G203+G204</f>
        <v>350000</v>
      </c>
      <c r="H202" s="117">
        <f>H203+H204</f>
        <v>301193.38</v>
      </c>
      <c r="I202" s="49">
        <f t="shared" si="10"/>
        <v>-48806.619999999995</v>
      </c>
    </row>
    <row r="203" spans="1:9" s="94" customFormat="1" outlineLevel="1">
      <c r="A203" s="31" t="s">
        <v>38</v>
      </c>
      <c r="B203" s="23" t="s">
        <v>0</v>
      </c>
      <c r="C203" s="23" t="s">
        <v>85</v>
      </c>
      <c r="D203" s="23" t="s">
        <v>96</v>
      </c>
      <c r="E203" s="23" t="s">
        <v>5</v>
      </c>
      <c r="F203" s="23" t="s">
        <v>39</v>
      </c>
      <c r="G203" s="32">
        <v>250000</v>
      </c>
      <c r="H203" s="118">
        <v>301193.38</v>
      </c>
      <c r="I203" s="79">
        <f t="shared" si="10"/>
        <v>51193.380000000005</v>
      </c>
    </row>
    <row r="204" spans="1:9" s="94" customFormat="1" outlineLevel="1">
      <c r="A204" s="31" t="s">
        <v>221</v>
      </c>
      <c r="B204" s="23" t="s">
        <v>0</v>
      </c>
      <c r="C204" s="23" t="s">
        <v>85</v>
      </c>
      <c r="D204" s="23" t="s">
        <v>96</v>
      </c>
      <c r="E204" s="23" t="s">
        <v>5</v>
      </c>
      <c r="F204" s="23" t="s">
        <v>44</v>
      </c>
      <c r="G204" s="32">
        <v>100000</v>
      </c>
      <c r="H204" s="118">
        <v>0</v>
      </c>
      <c r="I204" s="79">
        <f t="shared" si="10"/>
        <v>-100000</v>
      </c>
    </row>
    <row r="205" spans="1:9" ht="23.4" customHeight="1">
      <c r="A205" s="86" t="s">
        <v>218</v>
      </c>
      <c r="B205" s="74" t="s">
        <v>0</v>
      </c>
      <c r="C205" s="74" t="s">
        <v>85</v>
      </c>
      <c r="D205" s="74" t="s">
        <v>219</v>
      </c>
      <c r="E205" s="74" t="s">
        <v>3</v>
      </c>
      <c r="F205" s="74" t="s">
        <v>3</v>
      </c>
      <c r="G205" s="87">
        <f>G208</f>
        <v>0</v>
      </c>
      <c r="H205" s="76">
        <f>H206</f>
        <v>801110.1</v>
      </c>
      <c r="I205" s="77">
        <f t="shared" ref="I205:I210" si="14">H205-G205</f>
        <v>801110.1</v>
      </c>
    </row>
    <row r="206" spans="1:9" ht="31.2">
      <c r="A206" s="22" t="s">
        <v>165</v>
      </c>
      <c r="B206" s="14" t="s">
        <v>0</v>
      </c>
      <c r="C206" s="14" t="s">
        <v>85</v>
      </c>
      <c r="D206" s="14" t="s">
        <v>219</v>
      </c>
      <c r="E206" s="14" t="s">
        <v>155</v>
      </c>
      <c r="F206" s="14" t="s">
        <v>3</v>
      </c>
      <c r="G206" s="20">
        <v>0</v>
      </c>
      <c r="H206" s="48">
        <f>H207</f>
        <v>801110.1</v>
      </c>
      <c r="I206" s="49">
        <f t="shared" si="14"/>
        <v>801110.1</v>
      </c>
    </row>
    <row r="207" spans="1:9" ht="46.8">
      <c r="A207" s="22" t="s">
        <v>166</v>
      </c>
      <c r="B207" s="14" t="s">
        <v>0</v>
      </c>
      <c r="C207" s="14" t="s">
        <v>85</v>
      </c>
      <c r="D207" s="14" t="s">
        <v>219</v>
      </c>
      <c r="E207" s="14" t="s">
        <v>160</v>
      </c>
      <c r="F207" s="14" t="s">
        <v>3</v>
      </c>
      <c r="G207" s="20">
        <v>0</v>
      </c>
      <c r="H207" s="48">
        <f>H208</f>
        <v>801110.1</v>
      </c>
      <c r="I207" s="49">
        <f t="shared" si="14"/>
        <v>801110.1</v>
      </c>
    </row>
    <row r="208" spans="1:9" ht="26.4">
      <c r="A208" s="13" t="s">
        <v>35</v>
      </c>
      <c r="B208" s="14" t="s">
        <v>0</v>
      </c>
      <c r="C208" s="14" t="s">
        <v>85</v>
      </c>
      <c r="D208" s="14" t="s">
        <v>219</v>
      </c>
      <c r="E208" s="14" t="s">
        <v>5</v>
      </c>
      <c r="F208" s="14" t="s">
        <v>3</v>
      </c>
      <c r="G208" s="20">
        <v>0</v>
      </c>
      <c r="H208" s="48">
        <f>H209</f>
        <v>801110.1</v>
      </c>
      <c r="I208" s="49">
        <f t="shared" si="14"/>
        <v>801110.1</v>
      </c>
    </row>
    <row r="209" spans="1:9" s="94" customFormat="1" ht="17.399999999999999" outlineLevel="1" thickBot="1">
      <c r="A209" s="139" t="s">
        <v>220</v>
      </c>
      <c r="B209" s="140" t="s">
        <v>0</v>
      </c>
      <c r="C209" s="140" t="s">
        <v>85</v>
      </c>
      <c r="D209" s="140" t="s">
        <v>219</v>
      </c>
      <c r="E209" s="140" t="s">
        <v>5</v>
      </c>
      <c r="F209" s="140" t="s">
        <v>4</v>
      </c>
      <c r="G209" s="141">
        <v>0</v>
      </c>
      <c r="H209" s="142">
        <v>801110.1</v>
      </c>
      <c r="I209" s="143">
        <f t="shared" si="14"/>
        <v>801110.1</v>
      </c>
    </row>
    <row r="210" spans="1:9" ht="72" customHeight="1">
      <c r="A210" s="149" t="s">
        <v>222</v>
      </c>
      <c r="B210" s="150"/>
      <c r="C210" s="150"/>
      <c r="D210" s="150"/>
      <c r="E210" s="150"/>
      <c r="F210" s="150"/>
      <c r="G210" s="151">
        <v>0</v>
      </c>
      <c r="H210" s="152">
        <f>H211+H216</f>
        <v>631465.19999999995</v>
      </c>
      <c r="I210" s="153">
        <f t="shared" si="14"/>
        <v>631465.19999999995</v>
      </c>
    </row>
    <row r="211" spans="1:9" ht="57" customHeight="1">
      <c r="A211" s="154" t="s">
        <v>225</v>
      </c>
      <c r="B211" s="60" t="s">
        <v>0</v>
      </c>
      <c r="C211" s="60" t="s">
        <v>85</v>
      </c>
      <c r="D211" s="60" t="s">
        <v>226</v>
      </c>
      <c r="E211" s="60" t="s">
        <v>3</v>
      </c>
      <c r="F211" s="60" t="s">
        <v>3</v>
      </c>
      <c r="G211" s="73">
        <f>G214</f>
        <v>0</v>
      </c>
      <c r="H211" s="62">
        <f>H212</f>
        <v>471517</v>
      </c>
      <c r="I211" s="155">
        <f t="shared" ref="I211:I220" si="15">H211-G211</f>
        <v>471517</v>
      </c>
    </row>
    <row r="212" spans="1:9" ht="31.2">
      <c r="A212" s="156" t="s">
        <v>165</v>
      </c>
      <c r="B212" s="14" t="s">
        <v>0</v>
      </c>
      <c r="C212" s="14" t="s">
        <v>85</v>
      </c>
      <c r="D212" s="14" t="s">
        <v>226</v>
      </c>
      <c r="E212" s="14" t="s">
        <v>155</v>
      </c>
      <c r="F212" s="14" t="s">
        <v>3</v>
      </c>
      <c r="G212" s="20">
        <v>0</v>
      </c>
      <c r="H212" s="117">
        <f>H213</f>
        <v>471517</v>
      </c>
      <c r="I212" s="157">
        <f t="shared" si="15"/>
        <v>471517</v>
      </c>
    </row>
    <row r="213" spans="1:9" ht="46.8">
      <c r="A213" s="156" t="s">
        <v>166</v>
      </c>
      <c r="B213" s="14" t="s">
        <v>0</v>
      </c>
      <c r="C213" s="14" t="s">
        <v>85</v>
      </c>
      <c r="D213" s="14" t="s">
        <v>226</v>
      </c>
      <c r="E213" s="14" t="s">
        <v>160</v>
      </c>
      <c r="F213" s="14" t="s">
        <v>3</v>
      </c>
      <c r="G213" s="20">
        <v>0</v>
      </c>
      <c r="H213" s="117">
        <f>H214</f>
        <v>471517</v>
      </c>
      <c r="I213" s="157">
        <f t="shared" si="15"/>
        <v>471517</v>
      </c>
    </row>
    <row r="214" spans="1:9" ht="26.4">
      <c r="A214" s="158" t="s">
        <v>35</v>
      </c>
      <c r="B214" s="14" t="s">
        <v>0</v>
      </c>
      <c r="C214" s="14" t="s">
        <v>85</v>
      </c>
      <c r="D214" s="14" t="s">
        <v>226</v>
      </c>
      <c r="E214" s="14" t="s">
        <v>5</v>
      </c>
      <c r="F214" s="14" t="s">
        <v>3</v>
      </c>
      <c r="G214" s="20">
        <v>0</v>
      </c>
      <c r="H214" s="117">
        <f>H215</f>
        <v>471517</v>
      </c>
      <c r="I214" s="157">
        <f t="shared" si="15"/>
        <v>471517</v>
      </c>
    </row>
    <row r="215" spans="1:9" s="94" customFormat="1" outlineLevel="1">
      <c r="A215" s="159" t="s">
        <v>220</v>
      </c>
      <c r="B215" s="23" t="s">
        <v>0</v>
      </c>
      <c r="C215" s="23" t="s">
        <v>85</v>
      </c>
      <c r="D215" s="23" t="s">
        <v>226</v>
      </c>
      <c r="E215" s="23" t="s">
        <v>5</v>
      </c>
      <c r="F215" s="23" t="s">
        <v>4</v>
      </c>
      <c r="G215" s="32">
        <v>0</v>
      </c>
      <c r="H215" s="118">
        <v>471517</v>
      </c>
      <c r="I215" s="160">
        <f t="shared" si="15"/>
        <v>471517</v>
      </c>
    </row>
    <row r="216" spans="1:9" ht="46.8" customHeight="1">
      <c r="A216" s="154" t="s">
        <v>222</v>
      </c>
      <c r="B216" s="60" t="s">
        <v>0</v>
      </c>
      <c r="C216" s="60" t="s">
        <v>85</v>
      </c>
      <c r="D216" s="60" t="s">
        <v>223</v>
      </c>
      <c r="E216" s="60" t="s">
        <v>3</v>
      </c>
      <c r="F216" s="60" t="s">
        <v>3</v>
      </c>
      <c r="G216" s="73">
        <f>G219</f>
        <v>0</v>
      </c>
      <c r="H216" s="62">
        <f>H217</f>
        <v>159948.20000000001</v>
      </c>
      <c r="I216" s="155">
        <f t="shared" si="15"/>
        <v>159948.20000000001</v>
      </c>
    </row>
    <row r="217" spans="1:9" ht="31.2">
      <c r="A217" s="156" t="s">
        <v>165</v>
      </c>
      <c r="B217" s="14" t="s">
        <v>0</v>
      </c>
      <c r="C217" s="14" t="s">
        <v>85</v>
      </c>
      <c r="D217" s="14" t="s">
        <v>223</v>
      </c>
      <c r="E217" s="14" t="s">
        <v>155</v>
      </c>
      <c r="F217" s="14" t="s">
        <v>3</v>
      </c>
      <c r="G217" s="20">
        <v>0</v>
      </c>
      <c r="H217" s="48">
        <f>H218</f>
        <v>159948.20000000001</v>
      </c>
      <c r="I217" s="157">
        <f t="shared" si="15"/>
        <v>159948.20000000001</v>
      </c>
    </row>
    <row r="218" spans="1:9" ht="46.8">
      <c r="A218" s="156" t="s">
        <v>166</v>
      </c>
      <c r="B218" s="14" t="s">
        <v>0</v>
      </c>
      <c r="C218" s="14" t="s">
        <v>85</v>
      </c>
      <c r="D218" s="14" t="s">
        <v>224</v>
      </c>
      <c r="E218" s="14" t="s">
        <v>160</v>
      </c>
      <c r="F218" s="14" t="s">
        <v>3</v>
      </c>
      <c r="G218" s="20">
        <v>0</v>
      </c>
      <c r="H218" s="48">
        <f>H219</f>
        <v>159948.20000000001</v>
      </c>
      <c r="I218" s="157">
        <f t="shared" si="15"/>
        <v>159948.20000000001</v>
      </c>
    </row>
    <row r="219" spans="1:9" ht="26.4">
      <c r="A219" s="158" t="s">
        <v>35</v>
      </c>
      <c r="B219" s="14" t="s">
        <v>0</v>
      </c>
      <c r="C219" s="14" t="s">
        <v>85</v>
      </c>
      <c r="D219" s="14" t="s">
        <v>224</v>
      </c>
      <c r="E219" s="14" t="s">
        <v>5</v>
      </c>
      <c r="F219" s="14" t="s">
        <v>3</v>
      </c>
      <c r="G219" s="20">
        <v>0</v>
      </c>
      <c r="H219" s="48">
        <f>H220</f>
        <v>159948.20000000001</v>
      </c>
      <c r="I219" s="157">
        <f t="shared" si="15"/>
        <v>159948.20000000001</v>
      </c>
    </row>
    <row r="220" spans="1:9" s="94" customFormat="1" ht="17.399999999999999" outlineLevel="1" thickBot="1">
      <c r="A220" s="161" t="s">
        <v>220</v>
      </c>
      <c r="B220" s="162" t="s">
        <v>0</v>
      </c>
      <c r="C220" s="162" t="s">
        <v>85</v>
      </c>
      <c r="D220" s="162" t="s">
        <v>224</v>
      </c>
      <c r="E220" s="162" t="s">
        <v>5</v>
      </c>
      <c r="F220" s="162" t="s">
        <v>4</v>
      </c>
      <c r="G220" s="163">
        <v>0</v>
      </c>
      <c r="H220" s="164">
        <v>159948.20000000001</v>
      </c>
      <c r="I220" s="165">
        <f t="shared" si="15"/>
        <v>159948.20000000001</v>
      </c>
    </row>
    <row r="221" spans="1:9" ht="37.799999999999997" customHeight="1">
      <c r="A221" s="144" t="s">
        <v>97</v>
      </c>
      <c r="B221" s="145" t="s">
        <v>0</v>
      </c>
      <c r="C221" s="145" t="s">
        <v>98</v>
      </c>
      <c r="D221" s="145" t="s">
        <v>12</v>
      </c>
      <c r="E221" s="145" t="s">
        <v>3</v>
      </c>
      <c r="F221" s="145" t="s">
        <v>3</v>
      </c>
      <c r="G221" s="146">
        <f>G224</f>
        <v>25000</v>
      </c>
      <c r="H221" s="147">
        <f t="shared" ref="H221:H227" si="16">H222</f>
        <v>8000</v>
      </c>
      <c r="I221" s="148">
        <f t="shared" si="10"/>
        <v>-17000</v>
      </c>
    </row>
    <row r="222" spans="1:9" ht="39.6">
      <c r="A222" s="13" t="s">
        <v>127</v>
      </c>
      <c r="B222" s="14" t="s">
        <v>0</v>
      </c>
      <c r="C222" s="14" t="s">
        <v>98</v>
      </c>
      <c r="D222" s="14" t="s">
        <v>12</v>
      </c>
      <c r="E222" s="14" t="s">
        <v>3</v>
      </c>
      <c r="F222" s="14" t="s">
        <v>3</v>
      </c>
      <c r="G222" s="18">
        <f>G223</f>
        <v>25000</v>
      </c>
      <c r="H222" s="117">
        <f t="shared" si="16"/>
        <v>8000</v>
      </c>
      <c r="I222" s="49">
        <f t="shared" si="10"/>
        <v>-17000</v>
      </c>
    </row>
    <row r="223" spans="1:9" ht="39.6">
      <c r="A223" s="13" t="s">
        <v>139</v>
      </c>
      <c r="B223" s="14" t="s">
        <v>0</v>
      </c>
      <c r="C223" s="14" t="s">
        <v>98</v>
      </c>
      <c r="D223" s="14" t="s">
        <v>12</v>
      </c>
      <c r="E223" s="14" t="s">
        <v>3</v>
      </c>
      <c r="F223" s="14" t="s">
        <v>3</v>
      </c>
      <c r="G223" s="18">
        <f>G224</f>
        <v>25000</v>
      </c>
      <c r="H223" s="117">
        <f t="shared" si="16"/>
        <v>8000</v>
      </c>
      <c r="I223" s="49">
        <f t="shared" si="10"/>
        <v>-17000</v>
      </c>
    </row>
    <row r="224" spans="1:9" ht="26.4">
      <c r="A224" s="86" t="s">
        <v>99</v>
      </c>
      <c r="B224" s="74" t="s">
        <v>0</v>
      </c>
      <c r="C224" s="74" t="s">
        <v>98</v>
      </c>
      <c r="D224" s="74" t="s">
        <v>100</v>
      </c>
      <c r="E224" s="74" t="s">
        <v>3</v>
      </c>
      <c r="F224" s="74" t="s">
        <v>3</v>
      </c>
      <c r="G224" s="120">
        <v>25000</v>
      </c>
      <c r="H224" s="127">
        <f t="shared" si="16"/>
        <v>8000</v>
      </c>
      <c r="I224" s="77">
        <f t="shared" si="10"/>
        <v>-17000</v>
      </c>
    </row>
    <row r="225" spans="1:9" ht="31.2" outlineLevel="1">
      <c r="A225" s="22" t="s">
        <v>165</v>
      </c>
      <c r="B225" s="14" t="s">
        <v>0</v>
      </c>
      <c r="C225" s="14" t="s">
        <v>98</v>
      </c>
      <c r="D225" s="14" t="s">
        <v>100</v>
      </c>
      <c r="E225" s="14" t="s">
        <v>155</v>
      </c>
      <c r="F225" s="14" t="s">
        <v>3</v>
      </c>
      <c r="G225" s="17">
        <f>G226</f>
        <v>25000</v>
      </c>
      <c r="H225" s="117">
        <f t="shared" si="16"/>
        <v>8000</v>
      </c>
      <c r="I225" s="49">
        <f t="shared" si="10"/>
        <v>-17000</v>
      </c>
    </row>
    <row r="226" spans="1:9" ht="46.8" outlineLevel="1">
      <c r="A226" s="22" t="s">
        <v>166</v>
      </c>
      <c r="B226" s="14" t="s">
        <v>0</v>
      </c>
      <c r="C226" s="14" t="s">
        <v>98</v>
      </c>
      <c r="D226" s="14" t="s">
        <v>100</v>
      </c>
      <c r="E226" s="14" t="s">
        <v>160</v>
      </c>
      <c r="F226" s="14" t="s">
        <v>3</v>
      </c>
      <c r="G226" s="17">
        <f>G227</f>
        <v>25000</v>
      </c>
      <c r="H226" s="117">
        <f t="shared" si="16"/>
        <v>8000</v>
      </c>
      <c r="I226" s="49">
        <f t="shared" si="10"/>
        <v>-17000</v>
      </c>
    </row>
    <row r="227" spans="1:9" ht="26.4" outlineLevel="1">
      <c r="A227" s="13" t="s">
        <v>35</v>
      </c>
      <c r="B227" s="14" t="s">
        <v>0</v>
      </c>
      <c r="C227" s="14" t="s">
        <v>98</v>
      </c>
      <c r="D227" s="14" t="s">
        <v>100</v>
      </c>
      <c r="E227" s="14" t="s">
        <v>5</v>
      </c>
      <c r="F227" s="14" t="s">
        <v>3</v>
      </c>
      <c r="G227" s="17">
        <f>G228</f>
        <v>25000</v>
      </c>
      <c r="H227" s="117">
        <f t="shared" si="16"/>
        <v>8000</v>
      </c>
      <c r="I227" s="49">
        <f t="shared" si="10"/>
        <v>-17000</v>
      </c>
    </row>
    <row r="228" spans="1:9" s="94" customFormat="1" outlineLevel="1">
      <c r="A228" s="31" t="s">
        <v>40</v>
      </c>
      <c r="B228" s="23" t="s">
        <v>0</v>
      </c>
      <c r="C228" s="23" t="s">
        <v>98</v>
      </c>
      <c r="D228" s="23" t="s">
        <v>100</v>
      </c>
      <c r="E228" s="23" t="s">
        <v>5</v>
      </c>
      <c r="F228" s="23" t="s">
        <v>41</v>
      </c>
      <c r="G228" s="119">
        <v>25000</v>
      </c>
      <c r="H228" s="118">
        <v>8000</v>
      </c>
      <c r="I228" s="79">
        <f t="shared" si="10"/>
        <v>-17000</v>
      </c>
    </row>
    <row r="229" spans="1:9">
      <c r="A229" s="38" t="s">
        <v>101</v>
      </c>
      <c r="B229" s="8" t="s">
        <v>0</v>
      </c>
      <c r="C229" s="8" t="s">
        <v>102</v>
      </c>
      <c r="D229" s="8"/>
      <c r="E229" s="8"/>
      <c r="F229" s="8"/>
      <c r="G229" s="9">
        <f t="shared" ref="G229:H233" si="17">G230</f>
        <v>2800000</v>
      </c>
      <c r="H229" s="126">
        <f t="shared" si="17"/>
        <v>2800000</v>
      </c>
      <c r="I229" s="85">
        <f t="shared" si="10"/>
        <v>0</v>
      </c>
    </row>
    <row r="230" spans="1:9" ht="26.4">
      <c r="A230" s="13" t="s">
        <v>140</v>
      </c>
      <c r="B230" s="14" t="s">
        <v>0</v>
      </c>
      <c r="C230" s="14" t="s">
        <v>102</v>
      </c>
      <c r="D230" s="14" t="s">
        <v>12</v>
      </c>
      <c r="E230" s="14" t="s">
        <v>3</v>
      </c>
      <c r="F230" s="14" t="s">
        <v>3</v>
      </c>
      <c r="G230" s="40">
        <f t="shared" si="17"/>
        <v>2800000</v>
      </c>
      <c r="H230" s="117">
        <f t="shared" si="17"/>
        <v>2800000</v>
      </c>
      <c r="I230" s="49">
        <f t="shared" ref="I230:I252" si="18">H230-G230</f>
        <v>0</v>
      </c>
    </row>
    <row r="231" spans="1:9" ht="26.4">
      <c r="A231" s="13" t="s">
        <v>141</v>
      </c>
      <c r="B231" s="14" t="s">
        <v>0</v>
      </c>
      <c r="C231" s="14" t="s">
        <v>102</v>
      </c>
      <c r="D231" s="14" t="s">
        <v>12</v>
      </c>
      <c r="E231" s="14" t="s">
        <v>3</v>
      </c>
      <c r="F231" s="14" t="s">
        <v>3</v>
      </c>
      <c r="G231" s="40">
        <f t="shared" si="17"/>
        <v>2800000</v>
      </c>
      <c r="H231" s="117">
        <f t="shared" si="17"/>
        <v>2800000</v>
      </c>
      <c r="I231" s="49">
        <f t="shared" si="18"/>
        <v>0</v>
      </c>
    </row>
    <row r="232" spans="1:9" ht="48.6" customHeight="1">
      <c r="A232" s="122" t="s">
        <v>183</v>
      </c>
      <c r="B232" s="123" t="s">
        <v>0</v>
      </c>
      <c r="C232" s="60" t="s">
        <v>102</v>
      </c>
      <c r="D232" s="60" t="s">
        <v>103</v>
      </c>
      <c r="E232" s="60" t="s">
        <v>3</v>
      </c>
      <c r="F232" s="60" t="s">
        <v>3</v>
      </c>
      <c r="G232" s="108">
        <f t="shared" si="17"/>
        <v>2800000</v>
      </c>
      <c r="H232" s="125">
        <f t="shared" si="17"/>
        <v>2800000</v>
      </c>
      <c r="I232" s="63">
        <f t="shared" si="18"/>
        <v>0</v>
      </c>
    </row>
    <row r="233" spans="1:9" outlineLevel="1">
      <c r="A233" s="121" t="s">
        <v>104</v>
      </c>
      <c r="B233" s="14" t="s">
        <v>0</v>
      </c>
      <c r="C233" s="14" t="s">
        <v>102</v>
      </c>
      <c r="D233" s="14" t="s">
        <v>103</v>
      </c>
      <c r="E233" s="14" t="s">
        <v>2</v>
      </c>
      <c r="F233" s="14" t="s">
        <v>3</v>
      </c>
      <c r="G233" s="40">
        <f t="shared" si="17"/>
        <v>2800000</v>
      </c>
      <c r="H233" s="117">
        <f t="shared" si="17"/>
        <v>2800000</v>
      </c>
      <c r="I233" s="49">
        <f t="shared" si="18"/>
        <v>0</v>
      </c>
    </row>
    <row r="234" spans="1:9" ht="26.4" outlineLevel="1">
      <c r="A234" s="13" t="s">
        <v>105</v>
      </c>
      <c r="B234" s="14" t="s">
        <v>0</v>
      </c>
      <c r="C234" s="14" t="s">
        <v>102</v>
      </c>
      <c r="D234" s="14" t="s">
        <v>103</v>
      </c>
      <c r="E234" s="14" t="s">
        <v>2</v>
      </c>
      <c r="F234" s="14" t="s">
        <v>106</v>
      </c>
      <c r="G234" s="40">
        <v>2800000</v>
      </c>
      <c r="H234" s="117">
        <v>2800000</v>
      </c>
      <c r="I234" s="49">
        <f t="shared" si="18"/>
        <v>0</v>
      </c>
    </row>
    <row r="235" spans="1:9" ht="33.6" customHeight="1">
      <c r="A235" s="38" t="s">
        <v>107</v>
      </c>
      <c r="B235" s="8" t="s">
        <v>0</v>
      </c>
      <c r="C235" s="8" t="s">
        <v>108</v>
      </c>
      <c r="D235" s="8"/>
      <c r="E235" s="8"/>
      <c r="F235" s="8"/>
      <c r="G235" s="9">
        <f>G236</f>
        <v>174360</v>
      </c>
      <c r="H235" s="126">
        <f>H236</f>
        <v>203483.18</v>
      </c>
      <c r="I235" s="85">
        <f t="shared" si="18"/>
        <v>29123.179999999993</v>
      </c>
    </row>
    <row r="236" spans="1:9" ht="26.4">
      <c r="A236" s="13" t="s">
        <v>142</v>
      </c>
      <c r="B236" s="14" t="s">
        <v>0</v>
      </c>
      <c r="C236" s="14" t="s">
        <v>108</v>
      </c>
      <c r="D236" s="14" t="s">
        <v>12</v>
      </c>
      <c r="E236" s="14" t="s">
        <v>3</v>
      </c>
      <c r="F236" s="14" t="s">
        <v>3</v>
      </c>
      <c r="G236" s="40">
        <f>G237</f>
        <v>174360</v>
      </c>
      <c r="H236" s="117">
        <f>H237</f>
        <v>203483.18</v>
      </c>
      <c r="I236" s="49">
        <f t="shared" si="18"/>
        <v>29123.179999999993</v>
      </c>
    </row>
    <row r="237" spans="1:9" ht="27">
      <c r="A237" s="34" t="s">
        <v>152</v>
      </c>
      <c r="B237" s="14" t="s">
        <v>0</v>
      </c>
      <c r="C237" s="14" t="s">
        <v>108</v>
      </c>
      <c r="D237" s="14" t="s">
        <v>12</v>
      </c>
      <c r="E237" s="14" t="s">
        <v>3</v>
      </c>
      <c r="F237" s="14" t="s">
        <v>3</v>
      </c>
      <c r="G237" s="40">
        <f>G238+G241+G244</f>
        <v>174360</v>
      </c>
      <c r="H237" s="117">
        <f>H238+H241+H244</f>
        <v>203483.18</v>
      </c>
      <c r="I237" s="49">
        <f t="shared" si="18"/>
        <v>29123.179999999993</v>
      </c>
    </row>
    <row r="238" spans="1:9" ht="26.4">
      <c r="A238" s="64" t="s">
        <v>109</v>
      </c>
      <c r="B238" s="60" t="s">
        <v>0</v>
      </c>
      <c r="C238" s="60" t="s">
        <v>108</v>
      </c>
      <c r="D238" s="60" t="s">
        <v>110</v>
      </c>
      <c r="E238" s="60" t="s">
        <v>3</v>
      </c>
      <c r="F238" s="60" t="s">
        <v>3</v>
      </c>
      <c r="G238" s="108">
        <f>G239</f>
        <v>28000</v>
      </c>
      <c r="H238" s="125">
        <f>H239</f>
        <v>9325.92</v>
      </c>
      <c r="I238" s="63">
        <f t="shared" si="18"/>
        <v>-18674.080000000002</v>
      </c>
    </row>
    <row r="239" spans="1:9" outlineLevel="1">
      <c r="A239" s="13" t="s">
        <v>111</v>
      </c>
      <c r="B239" s="14" t="s">
        <v>0</v>
      </c>
      <c r="C239" s="14" t="s">
        <v>108</v>
      </c>
      <c r="D239" s="14" t="s">
        <v>110</v>
      </c>
      <c r="E239" s="14" t="s">
        <v>112</v>
      </c>
      <c r="F239" s="14" t="s">
        <v>3</v>
      </c>
      <c r="G239" s="40">
        <f>G240</f>
        <v>28000</v>
      </c>
      <c r="H239" s="48">
        <f>H240</f>
        <v>9325.92</v>
      </c>
      <c r="I239" s="49">
        <f t="shared" si="18"/>
        <v>-18674.080000000002</v>
      </c>
    </row>
    <row r="240" spans="1:9" s="94" customFormat="1" outlineLevel="1">
      <c r="A240" s="31" t="s">
        <v>113</v>
      </c>
      <c r="B240" s="23" t="s">
        <v>0</v>
      </c>
      <c r="C240" s="23" t="s">
        <v>108</v>
      </c>
      <c r="D240" s="23" t="s">
        <v>110</v>
      </c>
      <c r="E240" s="23" t="s">
        <v>112</v>
      </c>
      <c r="F240" s="23" t="s">
        <v>114</v>
      </c>
      <c r="G240" s="42">
        <v>28000</v>
      </c>
      <c r="H240" s="78">
        <v>9325.92</v>
      </c>
      <c r="I240" s="79">
        <f t="shared" si="18"/>
        <v>-18674.080000000002</v>
      </c>
    </row>
    <row r="241" spans="1:9" s="124" customFormat="1">
      <c r="A241" s="64" t="s">
        <v>115</v>
      </c>
      <c r="B241" s="60" t="s">
        <v>0</v>
      </c>
      <c r="C241" s="60" t="s">
        <v>108</v>
      </c>
      <c r="D241" s="60" t="s">
        <v>116</v>
      </c>
      <c r="E241" s="60" t="s">
        <v>3</v>
      </c>
      <c r="F241" s="60" t="s">
        <v>3</v>
      </c>
      <c r="G241" s="108">
        <f>G242</f>
        <v>81360</v>
      </c>
      <c r="H241" s="125">
        <f>H242</f>
        <v>97632</v>
      </c>
      <c r="I241" s="63">
        <f t="shared" si="18"/>
        <v>16272</v>
      </c>
    </row>
    <row r="242" spans="1:9" ht="26.4" outlineLevel="1">
      <c r="A242" s="13" t="s">
        <v>117</v>
      </c>
      <c r="B242" s="14" t="s">
        <v>0</v>
      </c>
      <c r="C242" s="14" t="s">
        <v>108</v>
      </c>
      <c r="D242" s="14" t="s">
        <v>116</v>
      </c>
      <c r="E242" s="14" t="s">
        <v>227</v>
      </c>
      <c r="F242" s="14" t="s">
        <v>3</v>
      </c>
      <c r="G242" s="40">
        <f>G243</f>
        <v>81360</v>
      </c>
      <c r="H242" s="117">
        <f>H243</f>
        <v>97632</v>
      </c>
      <c r="I242" s="49">
        <f t="shared" si="18"/>
        <v>16272</v>
      </c>
    </row>
    <row r="243" spans="1:9" s="94" customFormat="1" ht="26.4" outlineLevel="1">
      <c r="A243" s="31" t="s">
        <v>118</v>
      </c>
      <c r="B243" s="23" t="s">
        <v>0</v>
      </c>
      <c r="C243" s="23" t="s">
        <v>108</v>
      </c>
      <c r="D243" s="23" t="s">
        <v>116</v>
      </c>
      <c r="E243" s="23" t="s">
        <v>227</v>
      </c>
      <c r="F243" s="23" t="s">
        <v>119</v>
      </c>
      <c r="G243" s="42">
        <v>81360</v>
      </c>
      <c r="H243" s="118">
        <v>97632</v>
      </c>
      <c r="I243" s="79">
        <f t="shared" si="18"/>
        <v>16272</v>
      </c>
    </row>
    <row r="244" spans="1:9" ht="26.4">
      <c r="A244" s="64" t="s">
        <v>120</v>
      </c>
      <c r="B244" s="60" t="s">
        <v>0</v>
      </c>
      <c r="C244" s="60" t="s">
        <v>108</v>
      </c>
      <c r="D244" s="60" t="s">
        <v>121</v>
      </c>
      <c r="E244" s="60" t="s">
        <v>3</v>
      </c>
      <c r="F244" s="60" t="s">
        <v>3</v>
      </c>
      <c r="G244" s="108">
        <v>65000</v>
      </c>
      <c r="H244" s="125">
        <f>H245</f>
        <v>96525.26</v>
      </c>
      <c r="I244" s="63">
        <f t="shared" si="18"/>
        <v>31525.259999999995</v>
      </c>
    </row>
    <row r="245" spans="1:9" outlineLevel="1">
      <c r="A245" s="13" t="s">
        <v>104</v>
      </c>
      <c r="B245" s="14" t="s">
        <v>0</v>
      </c>
      <c r="C245" s="14" t="s">
        <v>108</v>
      </c>
      <c r="D245" s="14" t="s">
        <v>121</v>
      </c>
      <c r="E245" s="14" t="s">
        <v>2</v>
      </c>
      <c r="F245" s="14" t="s">
        <v>3</v>
      </c>
      <c r="G245" s="40">
        <v>65000</v>
      </c>
      <c r="H245" s="117">
        <f>H246</f>
        <v>96525.26</v>
      </c>
      <c r="I245" s="49">
        <f t="shared" si="18"/>
        <v>31525.259999999995</v>
      </c>
    </row>
    <row r="246" spans="1:9" s="94" customFormat="1" ht="26.4" outlineLevel="1">
      <c r="A246" s="31" t="s">
        <v>105</v>
      </c>
      <c r="B246" s="23" t="s">
        <v>0</v>
      </c>
      <c r="C246" s="23" t="s">
        <v>108</v>
      </c>
      <c r="D246" s="23" t="s">
        <v>121</v>
      </c>
      <c r="E246" s="23" t="s">
        <v>2</v>
      </c>
      <c r="F246" s="23" t="s">
        <v>106</v>
      </c>
      <c r="G246" s="42">
        <v>65000</v>
      </c>
      <c r="H246" s="118">
        <v>96525.26</v>
      </c>
      <c r="I246" s="79">
        <f t="shared" si="18"/>
        <v>31525.259999999995</v>
      </c>
    </row>
    <row r="247" spans="1:9" ht="31.2" customHeight="1">
      <c r="A247" s="38" t="s">
        <v>122</v>
      </c>
      <c r="B247" s="8" t="s">
        <v>0</v>
      </c>
      <c r="C247" s="8" t="s">
        <v>123</v>
      </c>
      <c r="D247" s="8"/>
      <c r="E247" s="8"/>
      <c r="F247" s="8"/>
      <c r="G247" s="9">
        <f>G248</f>
        <v>5000</v>
      </c>
      <c r="H247" s="126">
        <f>H248</f>
        <v>5000</v>
      </c>
      <c r="I247" s="85">
        <f t="shared" si="18"/>
        <v>0</v>
      </c>
    </row>
    <row r="248" spans="1:9" ht="26.4">
      <c r="A248" s="13" t="s">
        <v>143</v>
      </c>
      <c r="B248" s="14" t="s">
        <v>0</v>
      </c>
      <c r="C248" s="14" t="s">
        <v>123</v>
      </c>
      <c r="D248" s="14" t="s">
        <v>12</v>
      </c>
      <c r="E248" s="14" t="s">
        <v>3</v>
      </c>
      <c r="F248" s="14" t="s">
        <v>3</v>
      </c>
      <c r="G248" s="40">
        <v>5000</v>
      </c>
      <c r="H248" s="48">
        <f>H249</f>
        <v>5000</v>
      </c>
      <c r="I248" s="49">
        <f t="shared" si="18"/>
        <v>0</v>
      </c>
    </row>
    <row r="249" spans="1:9" s="128" customFormat="1" ht="66">
      <c r="A249" s="89" t="s">
        <v>144</v>
      </c>
      <c r="B249" s="90" t="s">
        <v>0</v>
      </c>
      <c r="C249" s="90" t="s">
        <v>123</v>
      </c>
      <c r="D249" s="90" t="s">
        <v>12</v>
      </c>
      <c r="E249" s="90" t="s">
        <v>3</v>
      </c>
      <c r="F249" s="90" t="s">
        <v>3</v>
      </c>
      <c r="G249" s="20">
        <v>5000</v>
      </c>
      <c r="H249" s="91">
        <f>H250</f>
        <v>5000</v>
      </c>
      <c r="I249" s="92">
        <f t="shared" si="18"/>
        <v>0</v>
      </c>
    </row>
    <row r="250" spans="1:9" ht="26.4" outlineLevel="1">
      <c r="A250" s="86" t="s">
        <v>124</v>
      </c>
      <c r="B250" s="74" t="s">
        <v>0</v>
      </c>
      <c r="C250" s="74" t="s">
        <v>123</v>
      </c>
      <c r="D250" s="74" t="s">
        <v>125</v>
      </c>
      <c r="E250" s="74" t="s">
        <v>3</v>
      </c>
      <c r="F250" s="74" t="s">
        <v>3</v>
      </c>
      <c r="G250" s="107">
        <v>5000</v>
      </c>
      <c r="H250" s="76">
        <f>H251</f>
        <v>5000</v>
      </c>
      <c r="I250" s="77">
        <f t="shared" si="18"/>
        <v>0</v>
      </c>
    </row>
    <row r="251" spans="1:9" outlineLevel="1">
      <c r="A251" s="13" t="s">
        <v>104</v>
      </c>
      <c r="B251" s="14" t="s">
        <v>0</v>
      </c>
      <c r="C251" s="14" t="s">
        <v>123</v>
      </c>
      <c r="D251" s="14" t="s">
        <v>125</v>
      </c>
      <c r="E251" s="14" t="s">
        <v>2</v>
      </c>
      <c r="F251" s="14" t="s">
        <v>3</v>
      </c>
      <c r="G251" s="40">
        <v>5000</v>
      </c>
      <c r="H251" s="48">
        <f>H252</f>
        <v>5000</v>
      </c>
      <c r="I251" s="49">
        <f t="shared" si="18"/>
        <v>0</v>
      </c>
    </row>
    <row r="252" spans="1:9" s="94" customFormat="1" ht="26.4" outlineLevel="1">
      <c r="A252" s="31" t="s">
        <v>105</v>
      </c>
      <c r="B252" s="23" t="s">
        <v>0</v>
      </c>
      <c r="C252" s="23" t="s">
        <v>123</v>
      </c>
      <c r="D252" s="23" t="s">
        <v>125</v>
      </c>
      <c r="E252" s="23" t="s">
        <v>2</v>
      </c>
      <c r="F252" s="23" t="s">
        <v>106</v>
      </c>
      <c r="G252" s="42">
        <v>5000</v>
      </c>
      <c r="H252" s="78">
        <v>5000</v>
      </c>
      <c r="I252" s="79">
        <f t="shared" si="18"/>
        <v>0</v>
      </c>
    </row>
    <row r="253" spans="1:9" ht="31.2" customHeight="1">
      <c r="A253" s="173" t="s">
        <v>233</v>
      </c>
      <c r="B253" s="174" t="s">
        <v>0</v>
      </c>
      <c r="C253" s="174" t="s">
        <v>234</v>
      </c>
      <c r="D253" s="174"/>
      <c r="E253" s="8"/>
      <c r="F253" s="8"/>
      <c r="G253" s="9">
        <f>G254</f>
        <v>0</v>
      </c>
      <c r="H253" s="126">
        <f>H254</f>
        <v>3231242</v>
      </c>
      <c r="I253" s="85">
        <f t="shared" ref="I253:I258" si="19">H253-G253</f>
        <v>3231242</v>
      </c>
    </row>
    <row r="254" spans="1:9" ht="34.200000000000003">
      <c r="A254" s="175" t="s">
        <v>127</v>
      </c>
      <c r="B254" s="176" t="s">
        <v>0</v>
      </c>
      <c r="C254" s="176" t="s">
        <v>234</v>
      </c>
      <c r="D254" s="177" t="s">
        <v>235</v>
      </c>
      <c r="E254" s="14" t="s">
        <v>3</v>
      </c>
      <c r="F254" s="14" t="s">
        <v>3</v>
      </c>
      <c r="G254" s="40">
        <v>0</v>
      </c>
      <c r="H254" s="48">
        <f>H256</f>
        <v>3231242</v>
      </c>
      <c r="I254" s="49">
        <f t="shared" si="19"/>
        <v>3231242</v>
      </c>
    </row>
    <row r="255" spans="1:9" s="128" customFormat="1" ht="34.200000000000003">
      <c r="A255" s="175" t="s">
        <v>236</v>
      </c>
      <c r="B255" s="176" t="s">
        <v>0</v>
      </c>
      <c r="C255" s="176" t="s">
        <v>234</v>
      </c>
      <c r="D255" s="176" t="s">
        <v>237</v>
      </c>
      <c r="E255" s="90" t="s">
        <v>3</v>
      </c>
      <c r="F255" s="90" t="s">
        <v>3</v>
      </c>
      <c r="G255" s="20">
        <v>0</v>
      </c>
      <c r="H255" s="91">
        <f>H256</f>
        <v>3231242</v>
      </c>
      <c r="I255" s="92">
        <f t="shared" si="19"/>
        <v>3231242</v>
      </c>
    </row>
    <row r="256" spans="1:9" ht="36" outlineLevel="1">
      <c r="A256" s="178" t="s">
        <v>238</v>
      </c>
      <c r="B256" s="179" t="s">
        <v>0</v>
      </c>
      <c r="C256" s="179" t="s">
        <v>234</v>
      </c>
      <c r="D256" s="179" t="s">
        <v>237</v>
      </c>
      <c r="E256" s="90" t="s">
        <v>3</v>
      </c>
      <c r="F256" s="90" t="s">
        <v>3</v>
      </c>
      <c r="G256" s="20">
        <v>0</v>
      </c>
      <c r="H256" s="91">
        <f>H257</f>
        <v>3231242</v>
      </c>
      <c r="I256" s="92">
        <f t="shared" si="19"/>
        <v>3231242</v>
      </c>
    </row>
    <row r="257" spans="1:9" outlineLevel="1">
      <c r="A257" s="175" t="s">
        <v>104</v>
      </c>
      <c r="B257" s="176" t="s">
        <v>0</v>
      </c>
      <c r="C257" s="176" t="s">
        <v>234</v>
      </c>
      <c r="D257" s="176" t="s">
        <v>237</v>
      </c>
      <c r="E257" s="14" t="s">
        <v>2</v>
      </c>
      <c r="F257" s="14" t="s">
        <v>3</v>
      </c>
      <c r="G257" s="40">
        <v>0</v>
      </c>
      <c r="H257" s="48">
        <f>H258</f>
        <v>3231242</v>
      </c>
      <c r="I257" s="49">
        <f t="shared" si="19"/>
        <v>3231242</v>
      </c>
    </row>
    <row r="258" spans="1:9" s="94" customFormat="1" ht="22.8" outlineLevel="1">
      <c r="A258" s="180" t="s">
        <v>105</v>
      </c>
      <c r="B258" s="181" t="s">
        <v>0</v>
      </c>
      <c r="C258" s="181" t="s">
        <v>234</v>
      </c>
      <c r="D258" s="181" t="s">
        <v>237</v>
      </c>
      <c r="E258" s="23" t="s">
        <v>2</v>
      </c>
      <c r="F258" s="23" t="s">
        <v>106</v>
      </c>
      <c r="G258" s="42">
        <v>0</v>
      </c>
      <c r="H258" s="78">
        <v>3231242</v>
      </c>
      <c r="I258" s="79">
        <f t="shared" si="19"/>
        <v>3231242</v>
      </c>
    </row>
    <row r="259" spans="1:9">
      <c r="A259" s="43"/>
      <c r="B259" s="43"/>
      <c r="C259" s="43"/>
      <c r="D259" s="43"/>
      <c r="E259" s="43"/>
      <c r="F259" s="43"/>
      <c r="G259" s="44"/>
    </row>
  </sheetData>
  <autoFilter ref="A9:G252"/>
  <mergeCells count="16">
    <mergeCell ref="H8:H9"/>
    <mergeCell ref="I8:I9"/>
    <mergeCell ref="D1:I1"/>
    <mergeCell ref="D2:I2"/>
    <mergeCell ref="D3:I3"/>
    <mergeCell ref="D4:I4"/>
    <mergeCell ref="G5:I5"/>
    <mergeCell ref="A7:G7"/>
    <mergeCell ref="G8:G9"/>
    <mergeCell ref="A8:A9"/>
    <mergeCell ref="B8:B9"/>
    <mergeCell ref="C8:C9"/>
    <mergeCell ref="D8:D9"/>
    <mergeCell ref="E8:E9"/>
    <mergeCell ref="F8:F9"/>
    <mergeCell ref="G6:I6"/>
  </mergeCells>
  <pageMargins left="0.51181102362204722" right="0.27559055118110237" top="0.59055118110236227" bottom="0.59055118110236227" header="0.11811023622047245" footer="0.11811023622047245"/>
  <pageSetup paperSize="9" scale="67" fitToHeight="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259"/>
  <sheetViews>
    <sheetView workbookViewId="0">
      <selection activeCell="L13" sqref="L13"/>
    </sheetView>
  </sheetViews>
  <sheetFormatPr defaultRowHeight="16.8"/>
  <cols>
    <col min="1" max="1" width="51.6640625" style="45" customWidth="1"/>
    <col min="2" max="2" width="5" style="45" hidden="1" customWidth="1"/>
    <col min="3" max="3" width="9.21875" style="45" customWidth="1"/>
    <col min="4" max="4" width="13.77734375" style="45" customWidth="1"/>
    <col min="5" max="5" width="5.33203125" style="45" customWidth="1"/>
    <col min="6" max="6" width="5.44140625" style="45" hidden="1" customWidth="1"/>
    <col min="7" max="7" width="14.6640625" style="46" customWidth="1"/>
    <col min="8" max="8" width="16.77734375" style="47" customWidth="1"/>
    <col min="9" max="9" width="20" style="47" customWidth="1"/>
  </cols>
  <sheetData>
    <row r="1" spans="1:9" ht="15">
      <c r="A1" s="1"/>
      <c r="B1" s="1"/>
      <c r="C1" s="1"/>
      <c r="D1" s="188" t="s">
        <v>249</v>
      </c>
      <c r="E1" s="188"/>
      <c r="F1" s="188"/>
      <c r="G1" s="188"/>
      <c r="H1" s="188"/>
      <c r="I1" s="188"/>
    </row>
    <row r="2" spans="1:9" ht="15">
      <c r="A2" s="1"/>
      <c r="B2" s="1"/>
      <c r="C2" s="1"/>
      <c r="D2" s="189" t="s">
        <v>188</v>
      </c>
      <c r="E2" s="189"/>
      <c r="F2" s="189"/>
      <c r="G2" s="189"/>
      <c r="H2" s="189"/>
      <c r="I2" s="189"/>
    </row>
    <row r="3" spans="1:9" ht="15">
      <c r="A3" s="1"/>
      <c r="B3" s="1"/>
      <c r="C3" s="1"/>
      <c r="D3" s="188" t="s">
        <v>189</v>
      </c>
      <c r="E3" s="188"/>
      <c r="F3" s="188"/>
      <c r="G3" s="188"/>
      <c r="H3" s="188"/>
      <c r="I3" s="188"/>
    </row>
    <row r="4" spans="1:9" ht="15">
      <c r="A4" s="1"/>
      <c r="B4" s="1"/>
      <c r="C4" s="1"/>
      <c r="D4" s="188" t="s">
        <v>197</v>
      </c>
      <c r="E4" s="188"/>
      <c r="F4" s="188"/>
      <c r="G4" s="188"/>
      <c r="H4" s="188"/>
      <c r="I4" s="188"/>
    </row>
    <row r="5" spans="1:9" ht="15">
      <c r="A5" s="1"/>
      <c r="B5" s="1"/>
      <c r="C5" s="1"/>
      <c r="D5" s="182"/>
      <c r="E5" s="182"/>
      <c r="F5" s="182"/>
      <c r="G5" s="188" t="s">
        <v>232</v>
      </c>
      <c r="H5" s="188"/>
      <c r="I5" s="188"/>
    </row>
    <row r="6" spans="1:9" ht="15">
      <c r="A6" s="1"/>
      <c r="B6" s="1"/>
      <c r="C6" s="1"/>
      <c r="D6" s="182"/>
      <c r="E6" s="182"/>
      <c r="F6" s="182"/>
      <c r="G6" s="188" t="s">
        <v>239</v>
      </c>
      <c r="H6" s="188"/>
      <c r="I6" s="188"/>
    </row>
    <row r="7" spans="1:9" ht="40.200000000000003" customHeight="1">
      <c r="A7" s="190" t="s">
        <v>240</v>
      </c>
      <c r="B7" s="190"/>
      <c r="C7" s="190"/>
      <c r="D7" s="190"/>
      <c r="E7" s="190"/>
      <c r="F7" s="190"/>
      <c r="G7" s="190"/>
      <c r="H7" s="190"/>
      <c r="I7" s="190"/>
    </row>
    <row r="8" spans="1:9" ht="14.4">
      <c r="A8" s="192" t="s">
        <v>184</v>
      </c>
      <c r="B8" s="192" t="s">
        <v>185</v>
      </c>
      <c r="C8" s="192" t="s">
        <v>7</v>
      </c>
      <c r="D8" s="192" t="s">
        <v>8</v>
      </c>
      <c r="E8" s="194" t="s">
        <v>186</v>
      </c>
      <c r="F8" s="192" t="s">
        <v>9</v>
      </c>
      <c r="G8" s="191" t="s">
        <v>187</v>
      </c>
      <c r="H8" s="185" t="s">
        <v>198</v>
      </c>
      <c r="I8" s="187" t="s">
        <v>199</v>
      </c>
    </row>
    <row r="9" spans="1:9" ht="24" customHeight="1">
      <c r="A9" s="193"/>
      <c r="B9" s="193"/>
      <c r="C9" s="193"/>
      <c r="D9" s="193"/>
      <c r="E9" s="195"/>
      <c r="F9" s="193"/>
      <c r="G9" s="191"/>
      <c r="H9" s="186"/>
      <c r="I9" s="187"/>
    </row>
    <row r="10" spans="1:9" ht="26.4">
      <c r="A10" s="4" t="s">
        <v>10</v>
      </c>
      <c r="B10" s="5" t="s">
        <v>0</v>
      </c>
      <c r="C10" s="5" t="s">
        <v>11</v>
      </c>
      <c r="D10" s="5" t="s">
        <v>12</v>
      </c>
      <c r="E10" s="5" t="s">
        <v>3</v>
      </c>
      <c r="F10" s="5" t="s">
        <v>3</v>
      </c>
      <c r="G10" s="6">
        <f>G11+G76+G93+G107+G120+G221+G229+G235+G247</f>
        <v>9927557</v>
      </c>
      <c r="H10" s="171">
        <f>H11+H76+H93+H107+H120+H221+H229+H235+H247+H253</f>
        <v>17571676.73</v>
      </c>
      <c r="I10" s="171">
        <f>I11+I76+I93+I107+I120+I221+I229+I235+I247+I253</f>
        <v>7644119.7299999995</v>
      </c>
    </row>
    <row r="11" spans="1:9">
      <c r="A11" s="7" t="s">
        <v>167</v>
      </c>
      <c r="B11" s="8" t="s">
        <v>0</v>
      </c>
      <c r="C11" s="8" t="s">
        <v>168</v>
      </c>
      <c r="D11" s="8"/>
      <c r="E11" s="8"/>
      <c r="F11" s="8"/>
      <c r="G11" s="9">
        <f>G12+G18+G55+G61</f>
        <v>4073256.5199999996</v>
      </c>
      <c r="H11" s="84">
        <f>H12+H18+H55+H61</f>
        <v>4719672.2699999996</v>
      </c>
      <c r="I11" s="85">
        <f t="shared" ref="I11:I80" si="0">H11-G11</f>
        <v>646415.75</v>
      </c>
    </row>
    <row r="12" spans="1:9" ht="39.6">
      <c r="A12" s="10" t="s">
        <v>13</v>
      </c>
      <c r="B12" s="11" t="s">
        <v>0</v>
      </c>
      <c r="C12" s="11" t="s">
        <v>14</v>
      </c>
      <c r="D12" s="11" t="s">
        <v>12</v>
      </c>
      <c r="E12" s="11" t="s">
        <v>3</v>
      </c>
      <c r="F12" s="11" t="s">
        <v>3</v>
      </c>
      <c r="G12" s="12">
        <v>57600</v>
      </c>
      <c r="H12" s="56">
        <f>H13</f>
        <v>68400</v>
      </c>
      <c r="I12" s="57">
        <f t="shared" si="0"/>
        <v>10800</v>
      </c>
    </row>
    <row r="13" spans="1:9" ht="26.4">
      <c r="A13" s="13" t="s">
        <v>15</v>
      </c>
      <c r="B13" s="14" t="s">
        <v>0</v>
      </c>
      <c r="C13" s="14" t="s">
        <v>14</v>
      </c>
      <c r="D13" s="14" t="s">
        <v>16</v>
      </c>
      <c r="E13" s="14" t="s">
        <v>3</v>
      </c>
      <c r="F13" s="14" t="s">
        <v>3</v>
      </c>
      <c r="G13" s="15">
        <v>57600</v>
      </c>
      <c r="H13" s="48">
        <f>H14</f>
        <v>68400</v>
      </c>
      <c r="I13" s="49">
        <f t="shared" si="0"/>
        <v>10800</v>
      </c>
    </row>
    <row r="14" spans="1:9" ht="39.6">
      <c r="A14" s="13" t="s">
        <v>127</v>
      </c>
      <c r="B14" s="14" t="s">
        <v>0</v>
      </c>
      <c r="C14" s="14" t="s">
        <v>14</v>
      </c>
      <c r="D14" s="14" t="s">
        <v>16</v>
      </c>
      <c r="E14" s="14" t="s">
        <v>3</v>
      </c>
      <c r="F14" s="14" t="s">
        <v>3</v>
      </c>
      <c r="G14" s="15">
        <v>57600</v>
      </c>
      <c r="H14" s="48">
        <f>H15</f>
        <v>68400</v>
      </c>
      <c r="I14" s="49">
        <f t="shared" si="0"/>
        <v>10800</v>
      </c>
    </row>
    <row r="15" spans="1:9" ht="39.6">
      <c r="A15" s="13" t="s">
        <v>129</v>
      </c>
      <c r="B15" s="14" t="s">
        <v>0</v>
      </c>
      <c r="C15" s="14" t="s">
        <v>14</v>
      </c>
      <c r="D15" s="14" t="s">
        <v>16</v>
      </c>
      <c r="E15" s="14" t="s">
        <v>3</v>
      </c>
      <c r="F15" s="14" t="s">
        <v>3</v>
      </c>
      <c r="G15" s="15">
        <v>57600</v>
      </c>
      <c r="H15" s="48">
        <f>H16</f>
        <v>68400</v>
      </c>
      <c r="I15" s="49">
        <f t="shared" si="0"/>
        <v>10800</v>
      </c>
    </row>
    <row r="16" spans="1:9" ht="39.6">
      <c r="A16" s="13" t="s">
        <v>17</v>
      </c>
      <c r="B16" s="14" t="s">
        <v>0</v>
      </c>
      <c r="C16" s="14" t="s">
        <v>14</v>
      </c>
      <c r="D16" s="14" t="s">
        <v>16</v>
      </c>
      <c r="E16" s="14" t="s">
        <v>200</v>
      </c>
      <c r="F16" s="14" t="s">
        <v>3</v>
      </c>
      <c r="G16" s="15">
        <v>57600</v>
      </c>
      <c r="H16" s="48">
        <f>H17</f>
        <v>68400</v>
      </c>
      <c r="I16" s="49">
        <f t="shared" si="0"/>
        <v>10800</v>
      </c>
    </row>
    <row r="17" spans="1:9">
      <c r="A17" s="31" t="s">
        <v>18</v>
      </c>
      <c r="B17" s="23" t="s">
        <v>0</v>
      </c>
      <c r="C17" s="23" t="s">
        <v>14</v>
      </c>
      <c r="D17" s="23" t="s">
        <v>16</v>
      </c>
      <c r="E17" s="23" t="s">
        <v>200</v>
      </c>
      <c r="F17" s="23" t="s">
        <v>192</v>
      </c>
      <c r="G17" s="32">
        <v>57600</v>
      </c>
      <c r="H17" s="78">
        <v>68400</v>
      </c>
      <c r="I17" s="79">
        <f t="shared" si="0"/>
        <v>10800</v>
      </c>
    </row>
    <row r="18" spans="1:9" ht="52.8">
      <c r="A18" s="10" t="s">
        <v>19</v>
      </c>
      <c r="B18" s="11" t="s">
        <v>0</v>
      </c>
      <c r="C18" s="11" t="s">
        <v>20</v>
      </c>
      <c r="D18" s="11" t="s">
        <v>12</v>
      </c>
      <c r="E18" s="11" t="s">
        <v>3</v>
      </c>
      <c r="F18" s="11" t="s">
        <v>3</v>
      </c>
      <c r="G18" s="16">
        <f>G19</f>
        <v>3525656.5199999996</v>
      </c>
      <c r="H18" s="56">
        <f>H21+H48</f>
        <v>3961458.2699999996</v>
      </c>
      <c r="I18" s="57">
        <f t="shared" si="0"/>
        <v>435801.75</v>
      </c>
    </row>
    <row r="19" spans="1:9" ht="39.6">
      <c r="A19" s="13" t="s">
        <v>127</v>
      </c>
      <c r="B19" s="14" t="s">
        <v>0</v>
      </c>
      <c r="C19" s="14" t="s">
        <v>20</v>
      </c>
      <c r="D19" s="14" t="s">
        <v>12</v>
      </c>
      <c r="E19" s="14" t="s">
        <v>3</v>
      </c>
      <c r="F19" s="14" t="s">
        <v>3</v>
      </c>
      <c r="G19" s="17">
        <f>G20</f>
        <v>3525656.5199999996</v>
      </c>
      <c r="H19" s="48">
        <f>H20</f>
        <v>3961458.2699999996</v>
      </c>
      <c r="I19" s="49">
        <f t="shared" si="0"/>
        <v>435801.75</v>
      </c>
    </row>
    <row r="20" spans="1:9" ht="39.6">
      <c r="A20" s="13" t="s">
        <v>128</v>
      </c>
      <c r="B20" s="14" t="s">
        <v>0</v>
      </c>
      <c r="C20" s="14" t="s">
        <v>20</v>
      </c>
      <c r="D20" s="14" t="s">
        <v>12</v>
      </c>
      <c r="E20" s="14" t="s">
        <v>3</v>
      </c>
      <c r="F20" s="14" t="s">
        <v>3</v>
      </c>
      <c r="G20" s="17">
        <f>G21+G48</f>
        <v>3525656.5199999996</v>
      </c>
      <c r="H20" s="48">
        <f>H21+H48</f>
        <v>3961458.2699999996</v>
      </c>
      <c r="I20" s="49">
        <f t="shared" si="0"/>
        <v>435801.75</v>
      </c>
    </row>
    <row r="21" spans="1:9">
      <c r="A21" s="69" t="s">
        <v>21</v>
      </c>
      <c r="B21" s="74" t="s">
        <v>0</v>
      </c>
      <c r="C21" s="74" t="s">
        <v>20</v>
      </c>
      <c r="D21" s="74" t="s">
        <v>22</v>
      </c>
      <c r="E21" s="74" t="s">
        <v>3</v>
      </c>
      <c r="F21" s="74" t="s">
        <v>3</v>
      </c>
      <c r="G21" s="75">
        <f>G23+G31+G42</f>
        <v>3035183.3</v>
      </c>
      <c r="H21" s="76">
        <f>H22+H30+H42</f>
        <v>3422083.6999999997</v>
      </c>
      <c r="I21" s="77">
        <f t="shared" si="0"/>
        <v>386900.39999999991</v>
      </c>
    </row>
    <row r="22" spans="1:9" ht="66">
      <c r="A22" s="58" t="s">
        <v>153</v>
      </c>
      <c r="B22" s="60" t="s">
        <v>0</v>
      </c>
      <c r="C22" s="60" t="s">
        <v>20</v>
      </c>
      <c r="D22" s="60" t="s">
        <v>22</v>
      </c>
      <c r="E22" s="60" t="s">
        <v>157</v>
      </c>
      <c r="F22" s="61">
        <v>0</v>
      </c>
      <c r="G22" s="59">
        <f>G23</f>
        <v>1763738.76</v>
      </c>
      <c r="H22" s="62">
        <f>H24+H26+H28</f>
        <v>1748585.25</v>
      </c>
      <c r="I22" s="63">
        <f t="shared" si="0"/>
        <v>-15153.510000000009</v>
      </c>
    </row>
    <row r="23" spans="1:9" ht="26.4">
      <c r="A23" s="13" t="s">
        <v>154</v>
      </c>
      <c r="B23" s="14" t="s">
        <v>0</v>
      </c>
      <c r="C23" s="14" t="s">
        <v>20</v>
      </c>
      <c r="D23" s="14" t="s">
        <v>22</v>
      </c>
      <c r="E23" s="14" t="s">
        <v>156</v>
      </c>
      <c r="F23" s="17">
        <v>0</v>
      </c>
      <c r="G23" s="18">
        <f>G24+G29</f>
        <v>1763738.76</v>
      </c>
      <c r="H23" s="48">
        <f>H24+H26+H28</f>
        <v>1748585.25</v>
      </c>
      <c r="I23" s="49">
        <f t="shared" si="0"/>
        <v>-15153.510000000009</v>
      </c>
    </row>
    <row r="24" spans="1:9" ht="26.4">
      <c r="A24" s="4" t="s">
        <v>23</v>
      </c>
      <c r="B24" s="5" t="s">
        <v>0</v>
      </c>
      <c r="C24" s="5" t="s">
        <v>20</v>
      </c>
      <c r="D24" s="5" t="s">
        <v>22</v>
      </c>
      <c r="E24" s="5" t="s">
        <v>24</v>
      </c>
      <c r="F24" s="5" t="s">
        <v>3</v>
      </c>
      <c r="G24" s="19">
        <f>G25</f>
        <v>1354638</v>
      </c>
      <c r="H24" s="52">
        <f>H25</f>
        <v>1342891.57</v>
      </c>
      <c r="I24" s="53">
        <f t="shared" si="0"/>
        <v>-11746.429999999935</v>
      </c>
    </row>
    <row r="25" spans="1:9">
      <c r="A25" s="31" t="s">
        <v>25</v>
      </c>
      <c r="B25" s="23" t="s">
        <v>0</v>
      </c>
      <c r="C25" s="23" t="s">
        <v>20</v>
      </c>
      <c r="D25" s="23" t="s">
        <v>22</v>
      </c>
      <c r="E25" s="23" t="s">
        <v>24</v>
      </c>
      <c r="F25" s="23" t="s">
        <v>26</v>
      </c>
      <c r="G25" s="32">
        <v>1354638</v>
      </c>
      <c r="H25" s="78">
        <v>1342891.57</v>
      </c>
      <c r="I25" s="79">
        <f t="shared" si="0"/>
        <v>-11746.429999999935</v>
      </c>
    </row>
    <row r="26" spans="1:9" ht="26.4">
      <c r="A26" s="4" t="s">
        <v>201</v>
      </c>
      <c r="B26" s="5" t="s">
        <v>0</v>
      </c>
      <c r="C26" s="5" t="s">
        <v>20</v>
      </c>
      <c r="D26" s="5" t="s">
        <v>22</v>
      </c>
      <c r="E26" s="5" t="s">
        <v>202</v>
      </c>
      <c r="F26" s="5" t="s">
        <v>3</v>
      </c>
      <c r="G26" s="19">
        <v>0</v>
      </c>
      <c r="H26" s="52">
        <f>H27</f>
        <v>600</v>
      </c>
      <c r="I26" s="53">
        <f>H26-G26</f>
        <v>600</v>
      </c>
    </row>
    <row r="27" spans="1:9">
      <c r="A27" s="31" t="s">
        <v>25</v>
      </c>
      <c r="B27" s="23" t="s">
        <v>0</v>
      </c>
      <c r="C27" s="23" t="s">
        <v>20</v>
      </c>
      <c r="D27" s="23" t="s">
        <v>22</v>
      </c>
      <c r="E27" s="23" t="s">
        <v>202</v>
      </c>
      <c r="F27" s="23" t="s">
        <v>203</v>
      </c>
      <c r="G27" s="32">
        <v>0</v>
      </c>
      <c r="H27" s="78">
        <v>600</v>
      </c>
      <c r="I27" s="79">
        <f>H27-G27</f>
        <v>600</v>
      </c>
    </row>
    <row r="28" spans="1:9" ht="52.8">
      <c r="A28" s="4" t="s">
        <v>27</v>
      </c>
      <c r="B28" s="5" t="s">
        <v>0</v>
      </c>
      <c r="C28" s="5" t="s">
        <v>20</v>
      </c>
      <c r="D28" s="5" t="s">
        <v>22</v>
      </c>
      <c r="E28" s="5" t="s">
        <v>28</v>
      </c>
      <c r="F28" s="5" t="s">
        <v>3</v>
      </c>
      <c r="G28" s="19">
        <f>G29</f>
        <v>409100.76</v>
      </c>
      <c r="H28" s="52">
        <f>H29</f>
        <v>405093.68</v>
      </c>
      <c r="I28" s="53">
        <f t="shared" si="0"/>
        <v>-4007.0800000000163</v>
      </c>
    </row>
    <row r="29" spans="1:9">
      <c r="A29" s="31" t="s">
        <v>151</v>
      </c>
      <c r="B29" s="23" t="s">
        <v>0</v>
      </c>
      <c r="C29" s="23" t="s">
        <v>20</v>
      </c>
      <c r="D29" s="23" t="s">
        <v>22</v>
      </c>
      <c r="E29" s="23" t="s">
        <v>28</v>
      </c>
      <c r="F29" s="23" t="s">
        <v>30</v>
      </c>
      <c r="G29" s="32">
        <v>409100.76</v>
      </c>
      <c r="H29" s="78">
        <v>405093.68</v>
      </c>
      <c r="I29" s="79">
        <f t="shared" si="0"/>
        <v>-4007.0800000000163</v>
      </c>
    </row>
    <row r="30" spans="1:9" ht="66">
      <c r="A30" s="58" t="s">
        <v>158</v>
      </c>
      <c r="B30" s="60" t="s">
        <v>0</v>
      </c>
      <c r="C30" s="60" t="s">
        <v>20</v>
      </c>
      <c r="D30" s="60" t="s">
        <v>22</v>
      </c>
      <c r="E30" s="60" t="s">
        <v>155</v>
      </c>
      <c r="F30" s="60" t="s">
        <v>3</v>
      </c>
      <c r="G30" s="65">
        <f>G31</f>
        <v>1261444.54</v>
      </c>
      <c r="H30" s="62">
        <f>H31</f>
        <v>1671803.19</v>
      </c>
      <c r="I30" s="63">
        <f t="shared" si="0"/>
        <v>410358.64999999991</v>
      </c>
    </row>
    <row r="31" spans="1:9" ht="39.6">
      <c r="A31" s="13" t="s">
        <v>159</v>
      </c>
      <c r="B31" s="14" t="s">
        <v>0</v>
      </c>
      <c r="C31" s="14" t="s">
        <v>20</v>
      </c>
      <c r="D31" s="14" t="s">
        <v>22</v>
      </c>
      <c r="E31" s="14" t="s">
        <v>160</v>
      </c>
      <c r="F31" s="14" t="s">
        <v>3</v>
      </c>
      <c r="G31" s="15">
        <f>G32+G34</f>
        <v>1261444.54</v>
      </c>
      <c r="H31" s="48">
        <f>H32+H34</f>
        <v>1671803.19</v>
      </c>
      <c r="I31" s="49">
        <f t="shared" si="0"/>
        <v>410358.64999999991</v>
      </c>
    </row>
    <row r="32" spans="1:9" ht="26.4">
      <c r="A32" s="4" t="s">
        <v>31</v>
      </c>
      <c r="B32" s="5" t="s">
        <v>0</v>
      </c>
      <c r="C32" s="5" t="s">
        <v>20</v>
      </c>
      <c r="D32" s="5" t="s">
        <v>22</v>
      </c>
      <c r="E32" s="5" t="s">
        <v>32</v>
      </c>
      <c r="F32" s="5" t="s">
        <v>3</v>
      </c>
      <c r="G32" s="33">
        <f>G33</f>
        <v>34000</v>
      </c>
      <c r="H32" s="52">
        <f>H33</f>
        <v>55000</v>
      </c>
      <c r="I32" s="53">
        <f t="shared" si="0"/>
        <v>21000</v>
      </c>
    </row>
    <row r="33" spans="1:9">
      <c r="A33" s="31" t="s">
        <v>33</v>
      </c>
      <c r="B33" s="23" t="s">
        <v>0</v>
      </c>
      <c r="C33" s="23" t="s">
        <v>20</v>
      </c>
      <c r="D33" s="23" t="s">
        <v>22</v>
      </c>
      <c r="E33" s="23" t="s">
        <v>32</v>
      </c>
      <c r="F33" s="23" t="s">
        <v>34</v>
      </c>
      <c r="G33" s="32">
        <v>34000</v>
      </c>
      <c r="H33" s="78">
        <v>55000</v>
      </c>
      <c r="I33" s="79">
        <f t="shared" si="0"/>
        <v>21000</v>
      </c>
    </row>
    <row r="34" spans="1:9" ht="26.4">
      <c r="A34" s="4" t="s">
        <v>35</v>
      </c>
      <c r="B34" s="5" t="s">
        <v>0</v>
      </c>
      <c r="C34" s="5" t="s">
        <v>20</v>
      </c>
      <c r="D34" s="5" t="s">
        <v>22</v>
      </c>
      <c r="E34" s="5" t="s">
        <v>5</v>
      </c>
      <c r="F34" s="5" t="s">
        <v>3</v>
      </c>
      <c r="G34" s="19">
        <f>G35+G36+G37+G38+G39+G40+G41</f>
        <v>1227444.54</v>
      </c>
      <c r="H34" s="52">
        <f>SUM(H35:H41)</f>
        <v>1616803.19</v>
      </c>
      <c r="I34" s="53">
        <f t="shared" si="0"/>
        <v>389358.64999999991</v>
      </c>
    </row>
    <row r="35" spans="1:9">
      <c r="A35" s="31" t="s">
        <v>33</v>
      </c>
      <c r="B35" s="23" t="s">
        <v>0</v>
      </c>
      <c r="C35" s="23" t="s">
        <v>20</v>
      </c>
      <c r="D35" s="23" t="s">
        <v>22</v>
      </c>
      <c r="E35" s="23" t="s">
        <v>5</v>
      </c>
      <c r="F35" s="23" t="s">
        <v>34</v>
      </c>
      <c r="G35" s="32">
        <v>3000</v>
      </c>
      <c r="H35" s="118">
        <v>0</v>
      </c>
      <c r="I35" s="79">
        <f t="shared" si="0"/>
        <v>-3000</v>
      </c>
    </row>
    <row r="36" spans="1:9">
      <c r="A36" s="31" t="s">
        <v>145</v>
      </c>
      <c r="B36" s="23" t="s">
        <v>0</v>
      </c>
      <c r="C36" s="23" t="s">
        <v>20</v>
      </c>
      <c r="D36" s="23" t="s">
        <v>22</v>
      </c>
      <c r="E36" s="23" t="s">
        <v>5</v>
      </c>
      <c r="F36" s="23" t="s">
        <v>61</v>
      </c>
      <c r="G36" s="32">
        <v>25000</v>
      </c>
      <c r="H36" s="118">
        <v>30000</v>
      </c>
      <c r="I36" s="79">
        <f t="shared" si="0"/>
        <v>5000</v>
      </c>
    </row>
    <row r="37" spans="1:9">
      <c r="A37" s="31" t="s">
        <v>36</v>
      </c>
      <c r="B37" s="23" t="s">
        <v>0</v>
      </c>
      <c r="C37" s="23" t="s">
        <v>20</v>
      </c>
      <c r="D37" s="23" t="s">
        <v>22</v>
      </c>
      <c r="E37" s="23" t="s">
        <v>5</v>
      </c>
      <c r="F37" s="23" t="s">
        <v>37</v>
      </c>
      <c r="G37" s="32">
        <v>140000</v>
      </c>
      <c r="H37" s="118">
        <v>180908.19</v>
      </c>
      <c r="I37" s="79">
        <f t="shared" si="0"/>
        <v>40908.19</v>
      </c>
    </row>
    <row r="38" spans="1:9">
      <c r="A38" s="31" t="s">
        <v>38</v>
      </c>
      <c r="B38" s="23" t="s">
        <v>0</v>
      </c>
      <c r="C38" s="23" t="s">
        <v>20</v>
      </c>
      <c r="D38" s="23" t="s">
        <v>22</v>
      </c>
      <c r="E38" s="23" t="s">
        <v>5</v>
      </c>
      <c r="F38" s="23" t="s">
        <v>39</v>
      </c>
      <c r="G38" s="32">
        <v>329444.53999999998</v>
      </c>
      <c r="H38" s="118">
        <v>450000</v>
      </c>
      <c r="I38" s="79">
        <f t="shared" si="0"/>
        <v>120555.46000000002</v>
      </c>
    </row>
    <row r="39" spans="1:9">
      <c r="A39" s="31" t="s">
        <v>40</v>
      </c>
      <c r="B39" s="23" t="s">
        <v>0</v>
      </c>
      <c r="C39" s="23" t="s">
        <v>20</v>
      </c>
      <c r="D39" s="23" t="s">
        <v>22</v>
      </c>
      <c r="E39" s="23" t="s">
        <v>5</v>
      </c>
      <c r="F39" s="23" t="s">
        <v>41</v>
      </c>
      <c r="G39" s="32">
        <v>500000</v>
      </c>
      <c r="H39" s="118">
        <v>707575</v>
      </c>
      <c r="I39" s="79">
        <f t="shared" si="0"/>
        <v>207575</v>
      </c>
    </row>
    <row r="40" spans="1:9">
      <c r="A40" s="31" t="s">
        <v>42</v>
      </c>
      <c r="B40" s="23" t="s">
        <v>0</v>
      </c>
      <c r="C40" s="23" t="s">
        <v>20</v>
      </c>
      <c r="D40" s="23" t="s">
        <v>22</v>
      </c>
      <c r="E40" s="23" t="s">
        <v>5</v>
      </c>
      <c r="F40" s="23" t="s">
        <v>4</v>
      </c>
      <c r="G40" s="32">
        <v>80000</v>
      </c>
      <c r="H40" s="118">
        <v>98320</v>
      </c>
      <c r="I40" s="79">
        <f t="shared" si="0"/>
        <v>18320</v>
      </c>
    </row>
    <row r="41" spans="1:9">
      <c r="A41" s="31" t="s">
        <v>43</v>
      </c>
      <c r="B41" s="23" t="s">
        <v>0</v>
      </c>
      <c r="C41" s="23" t="s">
        <v>20</v>
      </c>
      <c r="D41" s="23" t="s">
        <v>22</v>
      </c>
      <c r="E41" s="23" t="s">
        <v>5</v>
      </c>
      <c r="F41" s="23" t="s">
        <v>44</v>
      </c>
      <c r="G41" s="32">
        <v>150000</v>
      </c>
      <c r="H41" s="78">
        <v>150000</v>
      </c>
      <c r="I41" s="79">
        <f t="shared" si="0"/>
        <v>0</v>
      </c>
    </row>
    <row r="42" spans="1:9">
      <c r="A42" s="67" t="s">
        <v>161</v>
      </c>
      <c r="B42" s="60" t="s">
        <v>0</v>
      </c>
      <c r="C42" s="60" t="s">
        <v>20</v>
      </c>
      <c r="D42" s="60" t="s">
        <v>22</v>
      </c>
      <c r="E42" s="60" t="s">
        <v>163</v>
      </c>
      <c r="F42" s="60" t="s">
        <v>3</v>
      </c>
      <c r="G42" s="65">
        <f>G43</f>
        <v>10000</v>
      </c>
      <c r="H42" s="62">
        <f>H43</f>
        <v>1695.26</v>
      </c>
      <c r="I42" s="63">
        <f t="shared" si="0"/>
        <v>-8304.74</v>
      </c>
    </row>
    <row r="43" spans="1:9">
      <c r="A43" s="22" t="s">
        <v>162</v>
      </c>
      <c r="B43" s="14" t="s">
        <v>0</v>
      </c>
      <c r="C43" s="14" t="s">
        <v>20</v>
      </c>
      <c r="D43" s="14" t="s">
        <v>22</v>
      </c>
      <c r="E43" s="14" t="s">
        <v>164</v>
      </c>
      <c r="F43" s="14" t="s">
        <v>3</v>
      </c>
      <c r="G43" s="15">
        <f>G44+G46</f>
        <v>10000</v>
      </c>
      <c r="H43" s="48">
        <f>H44+H46</f>
        <v>1695.26</v>
      </c>
      <c r="I43" s="49">
        <f t="shared" si="0"/>
        <v>-8304.74</v>
      </c>
    </row>
    <row r="44" spans="1:9">
      <c r="A44" s="13" t="s">
        <v>45</v>
      </c>
      <c r="B44" s="14" t="s">
        <v>0</v>
      </c>
      <c r="C44" s="14" t="s">
        <v>20</v>
      </c>
      <c r="D44" s="14" t="s">
        <v>22</v>
      </c>
      <c r="E44" s="14" t="s">
        <v>6</v>
      </c>
      <c r="F44" s="14" t="s">
        <v>3</v>
      </c>
      <c r="G44" s="20">
        <f>G45</f>
        <v>5000</v>
      </c>
      <c r="H44" s="48">
        <f>H45</f>
        <v>0</v>
      </c>
      <c r="I44" s="49">
        <f t="shared" si="0"/>
        <v>-5000</v>
      </c>
    </row>
    <row r="45" spans="1:9">
      <c r="A45" s="31" t="s">
        <v>18</v>
      </c>
      <c r="B45" s="23" t="s">
        <v>0</v>
      </c>
      <c r="C45" s="23" t="s">
        <v>20</v>
      </c>
      <c r="D45" s="23" t="s">
        <v>22</v>
      </c>
      <c r="E45" s="23" t="s">
        <v>6</v>
      </c>
      <c r="F45" s="23" t="s">
        <v>204</v>
      </c>
      <c r="G45" s="32">
        <v>5000</v>
      </c>
      <c r="H45" s="78">
        <v>0</v>
      </c>
      <c r="I45" s="79">
        <f t="shared" si="0"/>
        <v>-5000</v>
      </c>
    </row>
    <row r="46" spans="1:9">
      <c r="A46" s="13" t="s">
        <v>46</v>
      </c>
      <c r="B46" s="14" t="s">
        <v>0</v>
      </c>
      <c r="C46" s="14" t="s">
        <v>20</v>
      </c>
      <c r="D46" s="14" t="s">
        <v>22</v>
      </c>
      <c r="E46" s="14" t="s">
        <v>47</v>
      </c>
      <c r="F46" s="14" t="s">
        <v>3</v>
      </c>
      <c r="G46" s="20">
        <v>5000</v>
      </c>
      <c r="H46" s="48">
        <f>H47</f>
        <v>1695.26</v>
      </c>
      <c r="I46" s="49">
        <f t="shared" si="0"/>
        <v>-3304.74</v>
      </c>
    </row>
    <row r="47" spans="1:9">
      <c r="A47" s="31" t="s">
        <v>18</v>
      </c>
      <c r="B47" s="23" t="s">
        <v>0</v>
      </c>
      <c r="C47" s="23" t="s">
        <v>20</v>
      </c>
      <c r="D47" s="23" t="s">
        <v>22</v>
      </c>
      <c r="E47" s="23" t="s">
        <v>47</v>
      </c>
      <c r="F47" s="23" t="s">
        <v>205</v>
      </c>
      <c r="G47" s="32">
        <v>5000</v>
      </c>
      <c r="H47" s="78">
        <v>1695.26</v>
      </c>
      <c r="I47" s="79">
        <f t="shared" si="0"/>
        <v>-3304.74</v>
      </c>
    </row>
    <row r="48" spans="1:9" ht="39.6">
      <c r="A48" s="58" t="s">
        <v>48</v>
      </c>
      <c r="B48" s="72" t="s">
        <v>0</v>
      </c>
      <c r="C48" s="72" t="s">
        <v>20</v>
      </c>
      <c r="D48" s="72" t="s">
        <v>49</v>
      </c>
      <c r="E48" s="72" t="s">
        <v>3</v>
      </c>
      <c r="F48" s="72" t="s">
        <v>3</v>
      </c>
      <c r="G48" s="73">
        <f>G51+G53</f>
        <v>490473.22</v>
      </c>
      <c r="H48" s="62">
        <f>H49</f>
        <v>539374.57000000007</v>
      </c>
      <c r="I48" s="63">
        <f t="shared" si="0"/>
        <v>48901.350000000093</v>
      </c>
    </row>
    <row r="49" spans="1:9" ht="78">
      <c r="A49" s="24" t="s">
        <v>153</v>
      </c>
      <c r="B49" s="14" t="s">
        <v>0</v>
      </c>
      <c r="C49" s="14" t="s">
        <v>20</v>
      </c>
      <c r="D49" s="14" t="s">
        <v>49</v>
      </c>
      <c r="E49" s="14" t="s">
        <v>157</v>
      </c>
      <c r="F49" s="14" t="s">
        <v>3</v>
      </c>
      <c r="G49" s="25">
        <f>G50</f>
        <v>490473.22</v>
      </c>
      <c r="H49" s="48">
        <f>H50</f>
        <v>539374.57000000007</v>
      </c>
      <c r="I49" s="49">
        <f t="shared" si="0"/>
        <v>48901.350000000093</v>
      </c>
    </row>
    <row r="50" spans="1:9" ht="31.2">
      <c r="A50" s="24" t="s">
        <v>154</v>
      </c>
      <c r="B50" s="14" t="s">
        <v>0</v>
      </c>
      <c r="C50" s="14" t="s">
        <v>20</v>
      </c>
      <c r="D50" s="14" t="s">
        <v>49</v>
      </c>
      <c r="E50" s="14" t="s">
        <v>156</v>
      </c>
      <c r="F50" s="14" t="s">
        <v>3</v>
      </c>
      <c r="G50" s="25">
        <f>G51+G53</f>
        <v>490473.22</v>
      </c>
      <c r="H50" s="48">
        <f>H51+H53</f>
        <v>539374.57000000007</v>
      </c>
      <c r="I50" s="49">
        <f t="shared" si="0"/>
        <v>48901.350000000093</v>
      </c>
    </row>
    <row r="51" spans="1:9" ht="26.4">
      <c r="A51" s="13" t="s">
        <v>23</v>
      </c>
      <c r="B51" s="14" t="s">
        <v>0</v>
      </c>
      <c r="C51" s="14" t="s">
        <v>20</v>
      </c>
      <c r="D51" s="14" t="s">
        <v>49</v>
      </c>
      <c r="E51" s="14" t="s">
        <v>24</v>
      </c>
      <c r="F51" s="14" t="s">
        <v>3</v>
      </c>
      <c r="G51" s="20">
        <f>G52</f>
        <v>376707.54</v>
      </c>
      <c r="H51" s="117">
        <f>H52</f>
        <v>415193</v>
      </c>
      <c r="I51" s="49">
        <f t="shared" si="0"/>
        <v>38485.460000000021</v>
      </c>
    </row>
    <row r="52" spans="1:9">
      <c r="A52" s="31" t="s">
        <v>25</v>
      </c>
      <c r="B52" s="23" t="s">
        <v>0</v>
      </c>
      <c r="C52" s="23" t="s">
        <v>20</v>
      </c>
      <c r="D52" s="23" t="s">
        <v>49</v>
      </c>
      <c r="E52" s="23" t="s">
        <v>24</v>
      </c>
      <c r="F52" s="23" t="s">
        <v>26</v>
      </c>
      <c r="G52" s="32">
        <v>376707.54</v>
      </c>
      <c r="H52" s="118">
        <v>415193</v>
      </c>
      <c r="I52" s="79">
        <f t="shared" si="0"/>
        <v>38485.460000000021</v>
      </c>
    </row>
    <row r="53" spans="1:9" ht="39.6">
      <c r="A53" s="13" t="s">
        <v>27</v>
      </c>
      <c r="B53" s="14" t="s">
        <v>0</v>
      </c>
      <c r="C53" s="14" t="s">
        <v>20</v>
      </c>
      <c r="D53" s="14" t="s">
        <v>49</v>
      </c>
      <c r="E53" s="14" t="s">
        <v>28</v>
      </c>
      <c r="F53" s="14" t="s">
        <v>3</v>
      </c>
      <c r="G53" s="20">
        <f>G54</f>
        <v>113765.68</v>
      </c>
      <c r="H53" s="117">
        <f>H54</f>
        <v>124181.57</v>
      </c>
      <c r="I53" s="49">
        <f t="shared" si="0"/>
        <v>10415.890000000014</v>
      </c>
    </row>
    <row r="54" spans="1:9">
      <c r="A54" s="31" t="s">
        <v>29</v>
      </c>
      <c r="B54" s="23" t="s">
        <v>0</v>
      </c>
      <c r="C54" s="23" t="s">
        <v>20</v>
      </c>
      <c r="D54" s="23" t="s">
        <v>49</v>
      </c>
      <c r="E54" s="23" t="s">
        <v>28</v>
      </c>
      <c r="F54" s="23" t="s">
        <v>30</v>
      </c>
      <c r="G54" s="95">
        <v>113765.68</v>
      </c>
      <c r="H54" s="78">
        <v>124181.57</v>
      </c>
      <c r="I54" s="79">
        <f t="shared" si="0"/>
        <v>10415.890000000014</v>
      </c>
    </row>
    <row r="55" spans="1:9">
      <c r="A55" s="10" t="s">
        <v>50</v>
      </c>
      <c r="B55" s="11" t="s">
        <v>0</v>
      </c>
      <c r="C55" s="11" t="s">
        <v>51</v>
      </c>
      <c r="D55" s="11" t="s">
        <v>12</v>
      </c>
      <c r="E55" s="11" t="s">
        <v>3</v>
      </c>
      <c r="F55" s="11" t="s">
        <v>3</v>
      </c>
      <c r="G55" s="26">
        <f>G56</f>
        <v>20000</v>
      </c>
      <c r="H55" s="136">
        <f>H56</f>
        <v>20000</v>
      </c>
      <c r="I55" s="57">
        <f t="shared" si="0"/>
        <v>0</v>
      </c>
    </row>
    <row r="56" spans="1:9" ht="39.6">
      <c r="A56" s="13" t="s">
        <v>127</v>
      </c>
      <c r="B56" s="14" t="s">
        <v>0</v>
      </c>
      <c r="C56" s="14" t="s">
        <v>51</v>
      </c>
      <c r="D56" s="14" t="s">
        <v>12</v>
      </c>
      <c r="E56" s="14" t="s">
        <v>3</v>
      </c>
      <c r="F56" s="14" t="s">
        <v>3</v>
      </c>
      <c r="G56" s="20">
        <v>20000</v>
      </c>
      <c r="H56" s="117">
        <f>H57</f>
        <v>20000</v>
      </c>
      <c r="I56" s="49">
        <f t="shared" si="0"/>
        <v>0</v>
      </c>
    </row>
    <row r="57" spans="1:9" ht="39.6">
      <c r="A57" s="13" t="s">
        <v>130</v>
      </c>
      <c r="B57" s="14" t="s">
        <v>0</v>
      </c>
      <c r="C57" s="14" t="s">
        <v>51</v>
      </c>
      <c r="D57" s="14" t="s">
        <v>12</v>
      </c>
      <c r="E57" s="14" t="s">
        <v>3</v>
      </c>
      <c r="F57" s="14" t="s">
        <v>3</v>
      </c>
      <c r="G57" s="20">
        <v>20000</v>
      </c>
      <c r="H57" s="117">
        <f>H58</f>
        <v>20000</v>
      </c>
      <c r="I57" s="49">
        <f t="shared" si="0"/>
        <v>0</v>
      </c>
    </row>
    <row r="58" spans="1:9" ht="26.4">
      <c r="A58" s="64" t="s">
        <v>52</v>
      </c>
      <c r="B58" s="60" t="s">
        <v>0</v>
      </c>
      <c r="C58" s="60" t="s">
        <v>51</v>
      </c>
      <c r="D58" s="60" t="s">
        <v>53</v>
      </c>
      <c r="E58" s="60" t="s">
        <v>3</v>
      </c>
      <c r="F58" s="60" t="s">
        <v>3</v>
      </c>
      <c r="G58" s="73">
        <v>20000</v>
      </c>
      <c r="H58" s="125">
        <f>H59</f>
        <v>20000</v>
      </c>
      <c r="I58" s="63">
        <f t="shared" si="0"/>
        <v>0</v>
      </c>
    </row>
    <row r="59" spans="1:9" ht="15">
      <c r="A59" s="13" t="s">
        <v>54</v>
      </c>
      <c r="B59" s="14" t="s">
        <v>0</v>
      </c>
      <c r="C59" s="14" t="s">
        <v>51</v>
      </c>
      <c r="D59" s="14" t="s">
        <v>53</v>
      </c>
      <c r="E59" s="14" t="s">
        <v>55</v>
      </c>
      <c r="F59" s="14" t="s">
        <v>3</v>
      </c>
      <c r="G59" s="101">
        <v>20000</v>
      </c>
      <c r="H59" s="167">
        <f>H60</f>
        <v>20000</v>
      </c>
      <c r="I59" s="100">
        <f t="shared" si="0"/>
        <v>0</v>
      </c>
    </row>
    <row r="60" spans="1:9" ht="15">
      <c r="A60" s="31" t="s">
        <v>193</v>
      </c>
      <c r="B60" s="23" t="s">
        <v>0</v>
      </c>
      <c r="C60" s="23" t="s">
        <v>51</v>
      </c>
      <c r="D60" s="23" t="s">
        <v>53</v>
      </c>
      <c r="E60" s="23" t="s">
        <v>55</v>
      </c>
      <c r="F60" s="23" t="s">
        <v>192</v>
      </c>
      <c r="G60" s="101">
        <v>20000</v>
      </c>
      <c r="H60" s="168">
        <v>20000</v>
      </c>
      <c r="I60" s="102">
        <f t="shared" si="0"/>
        <v>0</v>
      </c>
    </row>
    <row r="61" spans="1:9" ht="15">
      <c r="A61" s="98" t="s">
        <v>56</v>
      </c>
      <c r="B61" s="11" t="s">
        <v>0</v>
      </c>
      <c r="C61" s="11" t="s">
        <v>57</v>
      </c>
      <c r="D61" s="11" t="s">
        <v>12</v>
      </c>
      <c r="E61" s="11" t="s">
        <v>3</v>
      </c>
      <c r="F61" s="11" t="s">
        <v>3</v>
      </c>
      <c r="G61" s="99">
        <f t="shared" ref="G61:H66" si="1">G62</f>
        <v>470000</v>
      </c>
      <c r="H61" s="169">
        <f>H65+H72</f>
        <v>669814</v>
      </c>
      <c r="I61" s="169">
        <f>I65+I72</f>
        <v>199814</v>
      </c>
    </row>
    <row r="62" spans="1:9" ht="39.6">
      <c r="A62" s="13" t="s">
        <v>131</v>
      </c>
      <c r="B62" s="14" t="s">
        <v>0</v>
      </c>
      <c r="C62" s="14" t="s">
        <v>57</v>
      </c>
      <c r="D62" s="14" t="s">
        <v>12</v>
      </c>
      <c r="E62" s="14" t="s">
        <v>3</v>
      </c>
      <c r="F62" s="14" t="s">
        <v>3</v>
      </c>
      <c r="G62" s="20">
        <f t="shared" si="1"/>
        <v>470000</v>
      </c>
      <c r="H62" s="117">
        <f t="shared" si="1"/>
        <v>667051</v>
      </c>
      <c r="I62" s="49">
        <f t="shared" si="0"/>
        <v>197051</v>
      </c>
    </row>
    <row r="63" spans="1:9" ht="39.6">
      <c r="A63" s="13" t="s">
        <v>128</v>
      </c>
      <c r="B63" s="14" t="s">
        <v>0</v>
      </c>
      <c r="C63" s="14" t="s">
        <v>57</v>
      </c>
      <c r="D63" s="14" t="s">
        <v>12</v>
      </c>
      <c r="E63" s="14" t="s">
        <v>3</v>
      </c>
      <c r="F63" s="14" t="s">
        <v>3</v>
      </c>
      <c r="G63" s="20">
        <f t="shared" si="1"/>
        <v>470000</v>
      </c>
      <c r="H63" s="117">
        <f t="shared" si="1"/>
        <v>667051</v>
      </c>
      <c r="I63" s="49">
        <f t="shared" si="0"/>
        <v>197051</v>
      </c>
    </row>
    <row r="64" spans="1:9" ht="26.4">
      <c r="A64" s="13" t="s">
        <v>58</v>
      </c>
      <c r="B64" s="14" t="s">
        <v>0</v>
      </c>
      <c r="C64" s="14" t="s">
        <v>57</v>
      </c>
      <c r="D64" s="14" t="s">
        <v>59</v>
      </c>
      <c r="E64" s="14" t="s">
        <v>3</v>
      </c>
      <c r="F64" s="14" t="s">
        <v>3</v>
      </c>
      <c r="G64" s="20">
        <f t="shared" si="1"/>
        <v>470000</v>
      </c>
      <c r="H64" s="117">
        <f t="shared" si="1"/>
        <v>667051</v>
      </c>
      <c r="I64" s="49">
        <f t="shared" si="0"/>
        <v>197051</v>
      </c>
    </row>
    <row r="65" spans="1:9" ht="31.2">
      <c r="A65" s="96" t="s">
        <v>165</v>
      </c>
      <c r="B65" s="60" t="s">
        <v>0</v>
      </c>
      <c r="C65" s="60" t="s">
        <v>57</v>
      </c>
      <c r="D65" s="60" t="s">
        <v>59</v>
      </c>
      <c r="E65" s="60" t="s">
        <v>155</v>
      </c>
      <c r="F65" s="60" t="s">
        <v>3</v>
      </c>
      <c r="G65" s="97">
        <f t="shared" si="1"/>
        <v>470000</v>
      </c>
      <c r="H65" s="125">
        <f t="shared" si="1"/>
        <v>667051</v>
      </c>
      <c r="I65" s="63">
        <f t="shared" si="0"/>
        <v>197051</v>
      </c>
    </row>
    <row r="66" spans="1:9" ht="46.8">
      <c r="A66" s="27" t="s">
        <v>166</v>
      </c>
      <c r="B66" s="14" t="s">
        <v>0</v>
      </c>
      <c r="C66" s="14" t="s">
        <v>57</v>
      </c>
      <c r="D66" s="14" t="s">
        <v>59</v>
      </c>
      <c r="E66" s="14" t="s">
        <v>160</v>
      </c>
      <c r="F66" s="14" t="s">
        <v>3</v>
      </c>
      <c r="G66" s="28">
        <f t="shared" si="1"/>
        <v>470000</v>
      </c>
      <c r="H66" s="117">
        <f t="shared" si="1"/>
        <v>667051</v>
      </c>
      <c r="I66" s="49">
        <f t="shared" si="0"/>
        <v>197051</v>
      </c>
    </row>
    <row r="67" spans="1:9" ht="26.4">
      <c r="A67" s="13" t="s">
        <v>35</v>
      </c>
      <c r="B67" s="14" t="s">
        <v>0</v>
      </c>
      <c r="C67" s="14" t="s">
        <v>57</v>
      </c>
      <c r="D67" s="14" t="s">
        <v>59</v>
      </c>
      <c r="E67" s="14" t="s">
        <v>5</v>
      </c>
      <c r="F67" s="14" t="s">
        <v>3</v>
      </c>
      <c r="G67" s="20">
        <f>SUM(G68:G71)</f>
        <v>470000</v>
      </c>
      <c r="H67" s="117">
        <f>SUM(H68:H71)</f>
        <v>667051</v>
      </c>
      <c r="I67" s="49">
        <f t="shared" si="0"/>
        <v>197051</v>
      </c>
    </row>
    <row r="68" spans="1:9">
      <c r="A68" s="31" t="s">
        <v>60</v>
      </c>
      <c r="B68" s="23" t="s">
        <v>0</v>
      </c>
      <c r="C68" s="23" t="s">
        <v>57</v>
      </c>
      <c r="D68" s="23" t="s">
        <v>59</v>
      </c>
      <c r="E68" s="23" t="s">
        <v>5</v>
      </c>
      <c r="F68" s="23" t="s">
        <v>61</v>
      </c>
      <c r="G68" s="95">
        <v>15000</v>
      </c>
      <c r="H68" s="118">
        <v>30000</v>
      </c>
      <c r="I68" s="79">
        <f t="shared" si="0"/>
        <v>15000</v>
      </c>
    </row>
    <row r="69" spans="1:9">
      <c r="A69" s="31" t="s">
        <v>38</v>
      </c>
      <c r="B69" s="23" t="s">
        <v>0</v>
      </c>
      <c r="C69" s="23" t="s">
        <v>57</v>
      </c>
      <c r="D69" s="23" t="s">
        <v>59</v>
      </c>
      <c r="E69" s="23" t="s">
        <v>5</v>
      </c>
      <c r="F69" s="23" t="s">
        <v>39</v>
      </c>
      <c r="G69" s="95">
        <v>250000</v>
      </c>
      <c r="H69" s="118">
        <v>50000</v>
      </c>
      <c r="I69" s="79">
        <f t="shared" si="0"/>
        <v>-200000</v>
      </c>
    </row>
    <row r="70" spans="1:9">
      <c r="A70" s="31" t="s">
        <v>40</v>
      </c>
      <c r="B70" s="23" t="s">
        <v>0</v>
      </c>
      <c r="C70" s="23" t="s">
        <v>57</v>
      </c>
      <c r="D70" s="23" t="s">
        <v>59</v>
      </c>
      <c r="E70" s="23" t="s">
        <v>5</v>
      </c>
      <c r="F70" s="23" t="s">
        <v>41</v>
      </c>
      <c r="G70" s="95">
        <v>200000</v>
      </c>
      <c r="H70" s="118">
        <v>587051</v>
      </c>
      <c r="I70" s="79">
        <f t="shared" si="0"/>
        <v>387051</v>
      </c>
    </row>
    <row r="71" spans="1:9">
      <c r="A71" s="31" t="s">
        <v>229</v>
      </c>
      <c r="B71" s="23" t="s">
        <v>0</v>
      </c>
      <c r="C71" s="23" t="s">
        <v>57</v>
      </c>
      <c r="D71" s="23" t="s">
        <v>59</v>
      </c>
      <c r="E71" s="23" t="s">
        <v>5</v>
      </c>
      <c r="F71" s="23" t="s">
        <v>192</v>
      </c>
      <c r="G71" s="95">
        <v>5000</v>
      </c>
      <c r="H71" s="118">
        <v>0</v>
      </c>
      <c r="I71" s="79">
        <f t="shared" si="0"/>
        <v>-5000</v>
      </c>
    </row>
    <row r="72" spans="1:9">
      <c r="A72" s="67" t="s">
        <v>161</v>
      </c>
      <c r="B72" s="60" t="s">
        <v>0</v>
      </c>
      <c r="C72" s="60" t="s">
        <v>57</v>
      </c>
      <c r="D72" s="60" t="s">
        <v>59</v>
      </c>
      <c r="E72" s="60" t="s">
        <v>163</v>
      </c>
      <c r="F72" s="60" t="s">
        <v>3</v>
      </c>
      <c r="G72" s="65">
        <f>G73</f>
        <v>0</v>
      </c>
      <c r="H72" s="125">
        <f>H73</f>
        <v>2763</v>
      </c>
      <c r="I72" s="63">
        <f t="shared" si="0"/>
        <v>2763</v>
      </c>
    </row>
    <row r="73" spans="1:9">
      <c r="A73" s="22" t="s">
        <v>162</v>
      </c>
      <c r="B73" s="14" t="s">
        <v>0</v>
      </c>
      <c r="C73" s="14" t="s">
        <v>57</v>
      </c>
      <c r="D73" s="14" t="s">
        <v>59</v>
      </c>
      <c r="E73" s="14" t="s">
        <v>164</v>
      </c>
      <c r="F73" s="14" t="s">
        <v>3</v>
      </c>
      <c r="G73" s="15">
        <f>G74</f>
        <v>0</v>
      </c>
      <c r="H73" s="183">
        <f>H74</f>
        <v>2763</v>
      </c>
      <c r="I73" s="49">
        <f t="shared" si="0"/>
        <v>2763</v>
      </c>
    </row>
    <row r="74" spans="1:9">
      <c r="A74" s="13" t="s">
        <v>46</v>
      </c>
      <c r="B74" s="14" t="s">
        <v>0</v>
      </c>
      <c r="C74" s="14" t="s">
        <v>57</v>
      </c>
      <c r="D74" s="14" t="s">
        <v>59</v>
      </c>
      <c r="E74" s="14" t="s">
        <v>47</v>
      </c>
      <c r="F74" s="14" t="s">
        <v>3</v>
      </c>
      <c r="G74" s="20">
        <v>0</v>
      </c>
      <c r="H74" s="117">
        <f>H75</f>
        <v>2763</v>
      </c>
      <c r="I74" s="49">
        <f t="shared" si="0"/>
        <v>2763</v>
      </c>
    </row>
    <row r="75" spans="1:9">
      <c r="A75" s="31" t="s">
        <v>18</v>
      </c>
      <c r="B75" s="23" t="s">
        <v>0</v>
      </c>
      <c r="C75" s="23" t="s">
        <v>57</v>
      </c>
      <c r="D75" s="23" t="s">
        <v>59</v>
      </c>
      <c r="E75" s="23" t="s">
        <v>47</v>
      </c>
      <c r="F75" s="23" t="s">
        <v>192</v>
      </c>
      <c r="G75" s="32">
        <v>0</v>
      </c>
      <c r="H75" s="118">
        <v>2763</v>
      </c>
      <c r="I75" s="79">
        <f t="shared" si="0"/>
        <v>2763</v>
      </c>
    </row>
    <row r="76" spans="1:9">
      <c r="A76" s="7" t="s">
        <v>169</v>
      </c>
      <c r="B76" s="8" t="s">
        <v>0</v>
      </c>
      <c r="C76" s="8" t="s">
        <v>170</v>
      </c>
      <c r="D76" s="8"/>
      <c r="E76" s="8"/>
      <c r="F76" s="8"/>
      <c r="G76" s="29">
        <f t="shared" ref="G76:H78" si="2">G77</f>
        <v>104329</v>
      </c>
      <c r="H76" s="126">
        <f t="shared" si="2"/>
        <v>104329</v>
      </c>
      <c r="I76" s="85">
        <f t="shared" si="0"/>
        <v>0</v>
      </c>
    </row>
    <row r="77" spans="1:9">
      <c r="A77" s="10" t="s">
        <v>62</v>
      </c>
      <c r="B77" s="11" t="s">
        <v>0</v>
      </c>
      <c r="C77" s="11" t="s">
        <v>63</v>
      </c>
      <c r="D77" s="11" t="s">
        <v>12</v>
      </c>
      <c r="E77" s="11" t="s">
        <v>3</v>
      </c>
      <c r="F77" s="11" t="s">
        <v>3</v>
      </c>
      <c r="G77" s="26">
        <f t="shared" si="2"/>
        <v>104329</v>
      </c>
      <c r="H77" s="136">
        <f t="shared" si="2"/>
        <v>104329</v>
      </c>
      <c r="I77" s="57">
        <f t="shared" si="0"/>
        <v>0</v>
      </c>
    </row>
    <row r="78" spans="1:9" ht="26.4">
      <c r="A78" s="13" t="s">
        <v>132</v>
      </c>
      <c r="B78" s="14" t="s">
        <v>0</v>
      </c>
      <c r="C78" s="14" t="s">
        <v>63</v>
      </c>
      <c r="D78" s="14" t="s">
        <v>12</v>
      </c>
      <c r="E78" s="14" t="s">
        <v>3</v>
      </c>
      <c r="F78" s="14" t="s">
        <v>3</v>
      </c>
      <c r="G78" s="20">
        <f t="shared" si="2"/>
        <v>104329</v>
      </c>
      <c r="H78" s="117">
        <f t="shared" si="2"/>
        <v>104329</v>
      </c>
      <c r="I78" s="49">
        <f t="shared" si="0"/>
        <v>0</v>
      </c>
    </row>
    <row r="79" spans="1:9" ht="26.4">
      <c r="A79" s="13" t="s">
        <v>171</v>
      </c>
      <c r="B79" s="14" t="s">
        <v>0</v>
      </c>
      <c r="C79" s="14" t="s">
        <v>63</v>
      </c>
      <c r="D79" s="14" t="s">
        <v>64</v>
      </c>
      <c r="E79" s="14" t="s">
        <v>3</v>
      </c>
      <c r="F79" s="14" t="s">
        <v>3</v>
      </c>
      <c r="G79" s="20">
        <f>G82+G84+G89+G91+G92</f>
        <v>104329</v>
      </c>
      <c r="H79" s="117">
        <f>H80+H86</f>
        <v>104329</v>
      </c>
      <c r="I79" s="49">
        <f t="shared" si="0"/>
        <v>0</v>
      </c>
    </row>
    <row r="80" spans="1:9" ht="93.6">
      <c r="A80" s="80" t="s">
        <v>172</v>
      </c>
      <c r="B80" s="81" t="s">
        <v>0</v>
      </c>
      <c r="C80" s="81" t="s">
        <v>63</v>
      </c>
      <c r="D80" s="81" t="s">
        <v>64</v>
      </c>
      <c r="E80" s="81" t="s">
        <v>157</v>
      </c>
      <c r="F80" s="81" t="s">
        <v>3</v>
      </c>
      <c r="G80" s="70">
        <f>G81</f>
        <v>100600.59</v>
      </c>
      <c r="H80" s="82">
        <f>H81</f>
        <v>100600.59</v>
      </c>
      <c r="I80" s="83">
        <f t="shared" si="0"/>
        <v>0</v>
      </c>
    </row>
    <row r="81" spans="1:9" ht="31.2">
      <c r="A81" s="22" t="s">
        <v>154</v>
      </c>
      <c r="B81" s="14" t="s">
        <v>0</v>
      </c>
      <c r="C81" s="14" t="s">
        <v>63</v>
      </c>
      <c r="D81" s="14" t="s">
        <v>64</v>
      </c>
      <c r="E81" s="14" t="s">
        <v>156</v>
      </c>
      <c r="F81" s="14" t="s">
        <v>3</v>
      </c>
      <c r="G81" s="20">
        <f>G82+G84</f>
        <v>100600.59</v>
      </c>
      <c r="H81" s="48">
        <f>H82+H84</f>
        <v>100600.59</v>
      </c>
      <c r="I81" s="49">
        <f t="shared" ref="I81:I144" si="3">H81-G81</f>
        <v>0</v>
      </c>
    </row>
    <row r="82" spans="1:9" ht="26.4">
      <c r="A82" s="13" t="s">
        <v>23</v>
      </c>
      <c r="B82" s="14" t="s">
        <v>0</v>
      </c>
      <c r="C82" s="14" t="s">
        <v>63</v>
      </c>
      <c r="D82" s="14" t="s">
        <v>64</v>
      </c>
      <c r="E82" s="14" t="s">
        <v>24</v>
      </c>
      <c r="F82" s="14" t="s">
        <v>3</v>
      </c>
      <c r="G82" s="20">
        <f>G83</f>
        <v>77266.2</v>
      </c>
      <c r="H82" s="48">
        <f>H83</f>
        <v>77266.2</v>
      </c>
      <c r="I82" s="49">
        <f t="shared" si="3"/>
        <v>0</v>
      </c>
    </row>
    <row r="83" spans="1:9">
      <c r="A83" s="4" t="s">
        <v>25</v>
      </c>
      <c r="B83" s="5" t="s">
        <v>0</v>
      </c>
      <c r="C83" s="5" t="s">
        <v>63</v>
      </c>
      <c r="D83" s="5" t="s">
        <v>64</v>
      </c>
      <c r="E83" s="5" t="s">
        <v>24</v>
      </c>
      <c r="F83" s="5" t="s">
        <v>26</v>
      </c>
      <c r="G83" s="21">
        <v>77266.2</v>
      </c>
      <c r="H83" s="52">
        <v>77266.2</v>
      </c>
      <c r="I83" s="53">
        <f t="shared" si="3"/>
        <v>0</v>
      </c>
    </row>
    <row r="84" spans="1:9" ht="39.6">
      <c r="A84" s="13" t="s">
        <v>27</v>
      </c>
      <c r="B84" s="14" t="s">
        <v>0</v>
      </c>
      <c r="C84" s="14" t="s">
        <v>63</v>
      </c>
      <c r="D84" s="14" t="s">
        <v>64</v>
      </c>
      <c r="E84" s="14" t="s">
        <v>28</v>
      </c>
      <c r="F84" s="14" t="s">
        <v>3</v>
      </c>
      <c r="G84" s="20">
        <f>G85</f>
        <v>23334.39</v>
      </c>
      <c r="H84" s="48">
        <f>H85</f>
        <v>23334.39</v>
      </c>
      <c r="I84" s="49">
        <f t="shared" si="3"/>
        <v>0</v>
      </c>
    </row>
    <row r="85" spans="1:9">
      <c r="A85" s="4" t="s">
        <v>29</v>
      </c>
      <c r="B85" s="5" t="s">
        <v>0</v>
      </c>
      <c r="C85" s="5" t="s">
        <v>63</v>
      </c>
      <c r="D85" s="5" t="s">
        <v>64</v>
      </c>
      <c r="E85" s="5" t="s">
        <v>28</v>
      </c>
      <c r="F85" s="5" t="s">
        <v>30</v>
      </c>
      <c r="G85" s="21">
        <v>23334.39</v>
      </c>
      <c r="H85" s="52">
        <v>23334.39</v>
      </c>
      <c r="I85" s="53">
        <f t="shared" si="3"/>
        <v>0</v>
      </c>
    </row>
    <row r="86" spans="1:9" ht="31.2">
      <c r="A86" s="103" t="s">
        <v>165</v>
      </c>
      <c r="B86" s="81" t="s">
        <v>0</v>
      </c>
      <c r="C86" s="81" t="s">
        <v>63</v>
      </c>
      <c r="D86" s="81" t="s">
        <v>64</v>
      </c>
      <c r="E86" s="81" t="s">
        <v>155</v>
      </c>
      <c r="F86" s="81" t="s">
        <v>3</v>
      </c>
      <c r="G86" s="93">
        <f>G87</f>
        <v>3728.41</v>
      </c>
      <c r="H86" s="82">
        <f>H87</f>
        <v>3728.41</v>
      </c>
      <c r="I86" s="83">
        <f t="shared" si="3"/>
        <v>0</v>
      </c>
    </row>
    <row r="87" spans="1:9" ht="46.8">
      <c r="A87" s="22" t="s">
        <v>166</v>
      </c>
      <c r="B87" s="14" t="s">
        <v>0</v>
      </c>
      <c r="C87" s="14" t="s">
        <v>63</v>
      </c>
      <c r="D87" s="14" t="s">
        <v>64</v>
      </c>
      <c r="E87" s="14" t="s">
        <v>160</v>
      </c>
      <c r="F87" s="14" t="s">
        <v>3</v>
      </c>
      <c r="G87" s="15">
        <f>G88+G90</f>
        <v>3728.41</v>
      </c>
      <c r="H87" s="117">
        <f>H88+H90</f>
        <v>3728.41</v>
      </c>
      <c r="I87" s="49">
        <f t="shared" si="3"/>
        <v>0</v>
      </c>
    </row>
    <row r="88" spans="1:9" ht="26.4">
      <c r="A88" s="13" t="s">
        <v>31</v>
      </c>
      <c r="B88" s="14" t="s">
        <v>0</v>
      </c>
      <c r="C88" s="14" t="s">
        <v>63</v>
      </c>
      <c r="D88" s="14" t="s">
        <v>64</v>
      </c>
      <c r="E88" s="14" t="s">
        <v>32</v>
      </c>
      <c r="F88" s="14" t="s">
        <v>3</v>
      </c>
      <c r="G88" s="20">
        <f>G89</f>
        <v>1000</v>
      </c>
      <c r="H88" s="117">
        <f>H89</f>
        <v>1000</v>
      </c>
      <c r="I88" s="49">
        <f t="shared" si="3"/>
        <v>0</v>
      </c>
    </row>
    <row r="89" spans="1:9">
      <c r="A89" s="31" t="s">
        <v>33</v>
      </c>
      <c r="B89" s="23" t="s">
        <v>0</v>
      </c>
      <c r="C89" s="23" t="s">
        <v>63</v>
      </c>
      <c r="D89" s="23" t="s">
        <v>64</v>
      </c>
      <c r="E89" s="23" t="s">
        <v>32</v>
      </c>
      <c r="F89" s="23" t="s">
        <v>34</v>
      </c>
      <c r="G89" s="32">
        <v>1000</v>
      </c>
      <c r="H89" s="118">
        <v>1000</v>
      </c>
      <c r="I89" s="79">
        <f t="shared" si="3"/>
        <v>0</v>
      </c>
    </row>
    <row r="90" spans="1:9" ht="26.4">
      <c r="A90" s="13" t="s">
        <v>35</v>
      </c>
      <c r="B90" s="14" t="s">
        <v>0</v>
      </c>
      <c r="C90" s="14" t="s">
        <v>63</v>
      </c>
      <c r="D90" s="14" t="s">
        <v>64</v>
      </c>
      <c r="E90" s="14" t="s">
        <v>5</v>
      </c>
      <c r="F90" s="14" t="s">
        <v>3</v>
      </c>
      <c r="G90" s="20">
        <f>G91+G92</f>
        <v>2728.41</v>
      </c>
      <c r="H90" s="117">
        <f>H91+H92</f>
        <v>2728.41</v>
      </c>
      <c r="I90" s="49">
        <f t="shared" si="3"/>
        <v>0</v>
      </c>
    </row>
    <row r="91" spans="1:9">
      <c r="A91" s="31" t="s">
        <v>36</v>
      </c>
      <c r="B91" s="23" t="s">
        <v>0</v>
      </c>
      <c r="C91" s="23" t="s">
        <v>63</v>
      </c>
      <c r="D91" s="23" t="s">
        <v>64</v>
      </c>
      <c r="E91" s="23" t="s">
        <v>5</v>
      </c>
      <c r="F91" s="23" t="s">
        <v>37</v>
      </c>
      <c r="G91" s="32">
        <v>1000</v>
      </c>
      <c r="H91" s="118">
        <v>1000</v>
      </c>
      <c r="I91" s="79">
        <f t="shared" si="3"/>
        <v>0</v>
      </c>
    </row>
    <row r="92" spans="1:9">
      <c r="A92" s="31" t="s">
        <v>43</v>
      </c>
      <c r="B92" s="23" t="s">
        <v>0</v>
      </c>
      <c r="C92" s="23" t="s">
        <v>63</v>
      </c>
      <c r="D92" s="23" t="s">
        <v>64</v>
      </c>
      <c r="E92" s="23" t="s">
        <v>5</v>
      </c>
      <c r="F92" s="23" t="s">
        <v>44</v>
      </c>
      <c r="G92" s="32">
        <v>1728.41</v>
      </c>
      <c r="H92" s="118">
        <v>1728.41</v>
      </c>
      <c r="I92" s="79">
        <f t="shared" si="3"/>
        <v>0</v>
      </c>
    </row>
    <row r="93" spans="1:9">
      <c r="A93" s="38" t="s">
        <v>169</v>
      </c>
      <c r="B93" s="8" t="s">
        <v>0</v>
      </c>
      <c r="C93" s="8" t="s">
        <v>173</v>
      </c>
      <c r="D93" s="8"/>
      <c r="E93" s="8"/>
      <c r="F93" s="8"/>
      <c r="G93" s="30">
        <f t="shared" ref="G93:H95" si="4">G94</f>
        <v>250000</v>
      </c>
      <c r="H93" s="126">
        <f t="shared" si="4"/>
        <v>176323.48</v>
      </c>
      <c r="I93" s="85">
        <f t="shared" si="3"/>
        <v>-73676.51999999999</v>
      </c>
    </row>
    <row r="94" spans="1:9" ht="39.6">
      <c r="A94" s="10" t="s">
        <v>65</v>
      </c>
      <c r="B94" s="11" t="s">
        <v>0</v>
      </c>
      <c r="C94" s="11" t="s">
        <v>66</v>
      </c>
      <c r="D94" s="11" t="s">
        <v>12</v>
      </c>
      <c r="E94" s="11" t="s">
        <v>3</v>
      </c>
      <c r="F94" s="11" t="s">
        <v>3</v>
      </c>
      <c r="G94" s="26">
        <f t="shared" si="4"/>
        <v>250000</v>
      </c>
      <c r="H94" s="136">
        <f t="shared" si="4"/>
        <v>176323.48</v>
      </c>
      <c r="I94" s="57">
        <f t="shared" si="3"/>
        <v>-73676.51999999999</v>
      </c>
    </row>
    <row r="95" spans="1:9" ht="26.4">
      <c r="A95" s="31" t="s">
        <v>133</v>
      </c>
      <c r="B95" s="23" t="s">
        <v>0</v>
      </c>
      <c r="C95" s="23" t="s">
        <v>66</v>
      </c>
      <c r="D95" s="23" t="s">
        <v>12</v>
      </c>
      <c r="E95" s="23" t="s">
        <v>3</v>
      </c>
      <c r="F95" s="23" t="s">
        <v>3</v>
      </c>
      <c r="G95" s="25">
        <f t="shared" si="4"/>
        <v>250000</v>
      </c>
      <c r="H95" s="117">
        <f t="shared" si="4"/>
        <v>176323.48</v>
      </c>
      <c r="I95" s="49">
        <f t="shared" si="3"/>
        <v>-73676.51999999999</v>
      </c>
    </row>
    <row r="96" spans="1:9" ht="26.4">
      <c r="A96" s="13" t="s">
        <v>134</v>
      </c>
      <c r="B96" s="14" t="s">
        <v>0</v>
      </c>
      <c r="C96" s="14" t="s">
        <v>66</v>
      </c>
      <c r="D96" s="14" t="s">
        <v>12</v>
      </c>
      <c r="E96" s="14" t="s">
        <v>3</v>
      </c>
      <c r="F96" s="14" t="s">
        <v>3</v>
      </c>
      <c r="G96" s="20">
        <f>G98+G101+G105</f>
        <v>250000</v>
      </c>
      <c r="H96" s="117">
        <f>H97+H100+H104</f>
        <v>176323.48</v>
      </c>
      <c r="I96" s="49">
        <f t="shared" si="3"/>
        <v>-73676.51999999999</v>
      </c>
    </row>
    <row r="97" spans="1:9" ht="26.4">
      <c r="A97" s="64" t="s">
        <v>67</v>
      </c>
      <c r="B97" s="60" t="s">
        <v>0</v>
      </c>
      <c r="C97" s="60" t="s">
        <v>66</v>
      </c>
      <c r="D97" s="60" t="s">
        <v>68</v>
      </c>
      <c r="E97" s="60" t="s">
        <v>3</v>
      </c>
      <c r="F97" s="60" t="s">
        <v>3</v>
      </c>
      <c r="G97" s="73">
        <f>G98</f>
        <v>100000</v>
      </c>
      <c r="H97" s="125">
        <f>H99</f>
        <v>83886</v>
      </c>
      <c r="I97" s="63">
        <f t="shared" si="3"/>
        <v>-16114</v>
      </c>
    </row>
    <row r="98" spans="1:9" ht="26.4">
      <c r="A98" s="13" t="s">
        <v>35</v>
      </c>
      <c r="B98" s="14" t="s">
        <v>0</v>
      </c>
      <c r="C98" s="14" t="s">
        <v>66</v>
      </c>
      <c r="D98" s="14" t="s">
        <v>68</v>
      </c>
      <c r="E98" s="14" t="s">
        <v>5</v>
      </c>
      <c r="F98" s="14" t="s">
        <v>3</v>
      </c>
      <c r="G98" s="20">
        <f>G99</f>
        <v>100000</v>
      </c>
      <c r="H98" s="117">
        <f>H99</f>
        <v>83886</v>
      </c>
      <c r="I98" s="49">
        <f t="shared" si="3"/>
        <v>-16114</v>
      </c>
    </row>
    <row r="99" spans="1:9">
      <c r="A99" s="31" t="s">
        <v>40</v>
      </c>
      <c r="B99" s="23" t="s">
        <v>0</v>
      </c>
      <c r="C99" s="23" t="s">
        <v>66</v>
      </c>
      <c r="D99" s="23" t="s">
        <v>68</v>
      </c>
      <c r="E99" s="23" t="s">
        <v>5</v>
      </c>
      <c r="F99" s="23" t="s">
        <v>41</v>
      </c>
      <c r="G99" s="25">
        <v>100000</v>
      </c>
      <c r="H99" s="118">
        <v>83886</v>
      </c>
      <c r="I99" s="79">
        <f t="shared" si="3"/>
        <v>-16114</v>
      </c>
    </row>
    <row r="100" spans="1:9" ht="26.4">
      <c r="A100" s="64" t="s">
        <v>175</v>
      </c>
      <c r="B100" s="60" t="s">
        <v>0</v>
      </c>
      <c r="C100" s="60" t="s">
        <v>66</v>
      </c>
      <c r="D100" s="60" t="s">
        <v>174</v>
      </c>
      <c r="E100" s="60" t="s">
        <v>3</v>
      </c>
      <c r="F100" s="60" t="s">
        <v>3</v>
      </c>
      <c r="G100" s="88">
        <f>G101</f>
        <v>90000</v>
      </c>
      <c r="H100" s="125">
        <f>H101</f>
        <v>65583.600000000006</v>
      </c>
      <c r="I100" s="63">
        <f t="shared" si="3"/>
        <v>-24416.399999999994</v>
      </c>
    </row>
    <row r="101" spans="1:9" ht="26.4">
      <c r="A101" s="89" t="s">
        <v>35</v>
      </c>
      <c r="B101" s="90" t="s">
        <v>0</v>
      </c>
      <c r="C101" s="90" t="s">
        <v>66</v>
      </c>
      <c r="D101" s="90" t="s">
        <v>174</v>
      </c>
      <c r="E101" s="90" t="s">
        <v>5</v>
      </c>
      <c r="F101" s="90" t="s">
        <v>3</v>
      </c>
      <c r="G101" s="32">
        <f>G102+G103</f>
        <v>90000</v>
      </c>
      <c r="H101" s="170">
        <f>H102+H103</f>
        <v>65583.600000000006</v>
      </c>
      <c r="I101" s="92">
        <f t="shared" si="3"/>
        <v>-24416.399999999994</v>
      </c>
    </row>
    <row r="102" spans="1:9">
      <c r="A102" s="31" t="s">
        <v>146</v>
      </c>
      <c r="B102" s="23" t="s">
        <v>0</v>
      </c>
      <c r="C102" s="23" t="s">
        <v>66</v>
      </c>
      <c r="D102" s="23" t="s">
        <v>174</v>
      </c>
      <c r="E102" s="23" t="s">
        <v>5</v>
      </c>
      <c r="F102" s="23" t="s">
        <v>41</v>
      </c>
      <c r="G102" s="32">
        <v>50000</v>
      </c>
      <c r="H102" s="118">
        <v>65583.600000000006</v>
      </c>
      <c r="I102" s="49">
        <f t="shared" si="3"/>
        <v>15583.600000000006</v>
      </c>
    </row>
    <row r="103" spans="1:9" ht="39.6">
      <c r="A103" s="31" t="s">
        <v>147</v>
      </c>
      <c r="B103" s="23" t="s">
        <v>0</v>
      </c>
      <c r="C103" s="23" t="s">
        <v>66</v>
      </c>
      <c r="D103" s="23" t="s">
        <v>174</v>
      </c>
      <c r="E103" s="23" t="s">
        <v>5</v>
      </c>
      <c r="F103" s="23" t="s">
        <v>4</v>
      </c>
      <c r="G103" s="32">
        <v>40000</v>
      </c>
      <c r="H103" s="118">
        <v>0</v>
      </c>
      <c r="I103" s="49">
        <f t="shared" si="3"/>
        <v>-40000</v>
      </c>
    </row>
    <row r="104" spans="1:9" ht="26.4">
      <c r="A104" s="64" t="s">
        <v>69</v>
      </c>
      <c r="B104" s="60" t="s">
        <v>0</v>
      </c>
      <c r="C104" s="60" t="s">
        <v>66</v>
      </c>
      <c r="D104" s="60" t="s">
        <v>70</v>
      </c>
      <c r="E104" s="60" t="s">
        <v>3</v>
      </c>
      <c r="F104" s="60" t="s">
        <v>3</v>
      </c>
      <c r="G104" s="73">
        <f>G105</f>
        <v>60000</v>
      </c>
      <c r="H104" s="125">
        <f>H105</f>
        <v>26853.88</v>
      </c>
      <c r="I104" s="63">
        <f t="shared" si="3"/>
        <v>-33146.119999999995</v>
      </c>
    </row>
    <row r="105" spans="1:9" ht="26.4">
      <c r="A105" s="13" t="s">
        <v>35</v>
      </c>
      <c r="B105" s="14" t="s">
        <v>0</v>
      </c>
      <c r="C105" s="14" t="s">
        <v>66</v>
      </c>
      <c r="D105" s="14" t="s">
        <v>70</v>
      </c>
      <c r="E105" s="14" t="s">
        <v>5</v>
      </c>
      <c r="F105" s="14" t="s">
        <v>3</v>
      </c>
      <c r="G105" s="20">
        <f>G106</f>
        <v>60000</v>
      </c>
      <c r="H105" s="117">
        <f>H106</f>
        <v>26853.88</v>
      </c>
      <c r="I105" s="49">
        <f t="shared" si="3"/>
        <v>-33146.119999999995</v>
      </c>
    </row>
    <row r="106" spans="1:9">
      <c r="A106" s="31" t="s">
        <v>40</v>
      </c>
      <c r="B106" s="23" t="s">
        <v>0</v>
      </c>
      <c r="C106" s="23" t="s">
        <v>66</v>
      </c>
      <c r="D106" s="23" t="s">
        <v>70</v>
      </c>
      <c r="E106" s="23" t="s">
        <v>5</v>
      </c>
      <c r="F106" s="23" t="s">
        <v>41</v>
      </c>
      <c r="G106" s="25">
        <v>60000</v>
      </c>
      <c r="H106" s="118">
        <v>26853.88</v>
      </c>
      <c r="I106" s="79">
        <f t="shared" si="3"/>
        <v>-33146.119999999995</v>
      </c>
    </row>
    <row r="107" spans="1:9">
      <c r="A107" s="38" t="s">
        <v>176</v>
      </c>
      <c r="B107" s="8" t="s">
        <v>0</v>
      </c>
      <c r="C107" s="8" t="s">
        <v>179</v>
      </c>
      <c r="D107" s="8"/>
      <c r="E107" s="8"/>
      <c r="F107" s="8"/>
      <c r="G107" s="9">
        <f>G108</f>
        <v>0</v>
      </c>
      <c r="H107" s="126">
        <f>H108</f>
        <v>724377.2</v>
      </c>
      <c r="I107" s="85">
        <f t="shared" si="3"/>
        <v>724377.2</v>
      </c>
    </row>
    <row r="108" spans="1:9">
      <c r="A108" s="4" t="s">
        <v>71</v>
      </c>
      <c r="B108" s="5" t="s">
        <v>0</v>
      </c>
      <c r="C108" s="5" t="s">
        <v>72</v>
      </c>
      <c r="D108" s="5"/>
      <c r="E108" s="5"/>
      <c r="F108" s="5"/>
      <c r="G108" s="33">
        <v>0</v>
      </c>
      <c r="H108" s="171">
        <f t="shared" ref="H108:H118" si="5">H109</f>
        <v>724377.2</v>
      </c>
      <c r="I108" s="53">
        <f t="shared" si="3"/>
        <v>724377.2</v>
      </c>
    </row>
    <row r="109" spans="1:9" ht="26.4">
      <c r="A109" s="10" t="s">
        <v>135</v>
      </c>
      <c r="B109" s="11" t="s">
        <v>0</v>
      </c>
      <c r="C109" s="11" t="s">
        <v>72</v>
      </c>
      <c r="D109" s="11" t="s">
        <v>12</v>
      </c>
      <c r="E109" s="11" t="s">
        <v>3</v>
      </c>
      <c r="F109" s="11" t="s">
        <v>3</v>
      </c>
      <c r="G109" s="26">
        <v>0</v>
      </c>
      <c r="H109" s="136">
        <f t="shared" si="5"/>
        <v>724377.2</v>
      </c>
      <c r="I109" s="57">
        <f t="shared" si="3"/>
        <v>724377.2</v>
      </c>
    </row>
    <row r="110" spans="1:9" ht="39.6">
      <c r="A110" s="184" t="s">
        <v>136</v>
      </c>
      <c r="B110" s="5" t="s">
        <v>0</v>
      </c>
      <c r="C110" s="5" t="s">
        <v>72</v>
      </c>
      <c r="D110" s="5" t="s">
        <v>181</v>
      </c>
      <c r="E110" s="5" t="s">
        <v>3</v>
      </c>
      <c r="F110" s="5" t="s">
        <v>3</v>
      </c>
      <c r="G110" s="33">
        <v>0</v>
      </c>
      <c r="H110" s="171">
        <f>H114+H117</f>
        <v>724377.2</v>
      </c>
      <c r="I110" s="53">
        <f t="shared" si="3"/>
        <v>724377.2</v>
      </c>
    </row>
    <row r="111" spans="1:9" ht="31.2">
      <c r="A111" s="35" t="s">
        <v>180</v>
      </c>
      <c r="B111" s="36" t="s">
        <v>0</v>
      </c>
      <c r="C111" s="14" t="s">
        <v>72</v>
      </c>
      <c r="D111" s="14" t="s">
        <v>182</v>
      </c>
      <c r="E111" s="14" t="s">
        <v>3</v>
      </c>
      <c r="F111" s="14" t="s">
        <v>3</v>
      </c>
      <c r="G111" s="20">
        <v>0</v>
      </c>
      <c r="H111" s="117">
        <f t="shared" si="5"/>
        <v>646705.19999999995</v>
      </c>
      <c r="I111" s="49">
        <f t="shared" si="3"/>
        <v>646705.19999999995</v>
      </c>
    </row>
    <row r="112" spans="1:9" ht="31.2">
      <c r="A112" s="22" t="s">
        <v>165</v>
      </c>
      <c r="B112" s="37" t="s">
        <v>0</v>
      </c>
      <c r="C112" s="14" t="s">
        <v>72</v>
      </c>
      <c r="D112" s="14" t="s">
        <v>182</v>
      </c>
      <c r="E112" s="14" t="s">
        <v>155</v>
      </c>
      <c r="F112" s="14" t="s">
        <v>3</v>
      </c>
      <c r="G112" s="20">
        <v>0</v>
      </c>
      <c r="H112" s="117">
        <f t="shared" si="5"/>
        <v>646705.19999999995</v>
      </c>
      <c r="I112" s="49">
        <f t="shared" si="3"/>
        <v>646705.19999999995</v>
      </c>
    </row>
    <row r="113" spans="1:9" ht="46.8">
      <c r="A113" s="22" t="s">
        <v>166</v>
      </c>
      <c r="B113" s="37" t="s">
        <v>0</v>
      </c>
      <c r="C113" s="14" t="s">
        <v>72</v>
      </c>
      <c r="D113" s="14" t="s">
        <v>182</v>
      </c>
      <c r="E113" s="14" t="s">
        <v>160</v>
      </c>
      <c r="F113" s="14" t="s">
        <v>3</v>
      </c>
      <c r="G113" s="20">
        <v>0</v>
      </c>
      <c r="H113" s="117">
        <f t="shared" si="5"/>
        <v>646705.19999999995</v>
      </c>
      <c r="I113" s="49">
        <f t="shared" si="3"/>
        <v>646705.19999999995</v>
      </c>
    </row>
    <row r="114" spans="1:9" ht="26.4">
      <c r="A114" s="64" t="s">
        <v>244</v>
      </c>
      <c r="B114" s="60" t="s">
        <v>0</v>
      </c>
      <c r="C114" s="60" t="s">
        <v>72</v>
      </c>
      <c r="D114" s="60" t="s">
        <v>245</v>
      </c>
      <c r="E114" s="60" t="s">
        <v>5</v>
      </c>
      <c r="F114" s="60" t="s">
        <v>3</v>
      </c>
      <c r="G114" s="73">
        <v>0</v>
      </c>
      <c r="H114" s="125">
        <f t="shared" si="5"/>
        <v>646705.19999999995</v>
      </c>
      <c r="I114" s="63">
        <f t="shared" si="3"/>
        <v>646705.19999999995</v>
      </c>
    </row>
    <row r="115" spans="1:9" ht="26.4">
      <c r="A115" s="13" t="s">
        <v>35</v>
      </c>
      <c r="B115" s="14" t="s">
        <v>0</v>
      </c>
      <c r="C115" s="14" t="s">
        <v>72</v>
      </c>
      <c r="D115" s="14" t="s">
        <v>245</v>
      </c>
      <c r="E115" s="14" t="s">
        <v>5</v>
      </c>
      <c r="F115" s="14" t="s">
        <v>3</v>
      </c>
      <c r="G115" s="20">
        <v>0</v>
      </c>
      <c r="H115" s="117">
        <f t="shared" si="5"/>
        <v>646705.19999999995</v>
      </c>
      <c r="I115" s="49">
        <f t="shared" si="3"/>
        <v>646705.19999999995</v>
      </c>
    </row>
    <row r="116" spans="1:9">
      <c r="A116" s="13" t="s">
        <v>40</v>
      </c>
      <c r="B116" s="14" t="s">
        <v>0</v>
      </c>
      <c r="C116" s="14" t="s">
        <v>72</v>
      </c>
      <c r="D116" s="14" t="s">
        <v>245</v>
      </c>
      <c r="E116" s="14" t="s">
        <v>5</v>
      </c>
      <c r="F116" s="14" t="s">
        <v>41</v>
      </c>
      <c r="G116" s="20">
        <v>0</v>
      </c>
      <c r="H116" s="117">
        <v>646705.19999999995</v>
      </c>
      <c r="I116" s="49">
        <f t="shared" si="3"/>
        <v>646705.19999999995</v>
      </c>
    </row>
    <row r="117" spans="1:9" ht="26.4">
      <c r="A117" s="64" t="s">
        <v>243</v>
      </c>
      <c r="B117" s="60" t="s">
        <v>0</v>
      </c>
      <c r="C117" s="60" t="s">
        <v>72</v>
      </c>
      <c r="D117" s="60" t="s">
        <v>242</v>
      </c>
      <c r="E117" s="60" t="s">
        <v>5</v>
      </c>
      <c r="F117" s="60" t="s">
        <v>3</v>
      </c>
      <c r="G117" s="73">
        <v>0</v>
      </c>
      <c r="H117" s="125">
        <f t="shared" si="5"/>
        <v>77672</v>
      </c>
      <c r="I117" s="63">
        <f t="shared" si="3"/>
        <v>77672</v>
      </c>
    </row>
    <row r="118" spans="1:9" ht="26.4">
      <c r="A118" s="13" t="s">
        <v>35</v>
      </c>
      <c r="B118" s="14" t="s">
        <v>0</v>
      </c>
      <c r="C118" s="14" t="s">
        <v>72</v>
      </c>
      <c r="D118" s="14" t="s">
        <v>242</v>
      </c>
      <c r="E118" s="14" t="s">
        <v>5</v>
      </c>
      <c r="F118" s="14" t="s">
        <v>3</v>
      </c>
      <c r="G118" s="20">
        <v>0</v>
      </c>
      <c r="H118" s="117">
        <f t="shared" si="5"/>
        <v>77672</v>
      </c>
      <c r="I118" s="49">
        <f t="shared" si="3"/>
        <v>77672</v>
      </c>
    </row>
    <row r="119" spans="1:9">
      <c r="A119" s="13" t="s">
        <v>40</v>
      </c>
      <c r="B119" s="14" t="s">
        <v>0</v>
      </c>
      <c r="C119" s="14" t="s">
        <v>72</v>
      </c>
      <c r="D119" s="14" t="s">
        <v>242</v>
      </c>
      <c r="E119" s="14" t="s">
        <v>5</v>
      </c>
      <c r="F119" s="14" t="s">
        <v>41</v>
      </c>
      <c r="G119" s="20">
        <v>0</v>
      </c>
      <c r="H119" s="117">
        <v>77672</v>
      </c>
      <c r="I119" s="49">
        <f t="shared" si="3"/>
        <v>77672</v>
      </c>
    </row>
    <row r="120" spans="1:9" ht="46.8">
      <c r="A120" s="137" t="s">
        <v>177</v>
      </c>
      <c r="B120" s="8" t="s">
        <v>0</v>
      </c>
      <c r="C120" s="8" t="s">
        <v>178</v>
      </c>
      <c r="D120" s="8"/>
      <c r="E120" s="8"/>
      <c r="F120" s="8"/>
      <c r="G120" s="9">
        <f>G121+G152</f>
        <v>2495611.48</v>
      </c>
      <c r="H120" s="166">
        <f>H121+H152</f>
        <v>5599249.5999999996</v>
      </c>
      <c r="I120" s="104">
        <f t="shared" si="3"/>
        <v>3103638.1199999996</v>
      </c>
    </row>
    <row r="121" spans="1:9" ht="20.399999999999999">
      <c r="A121" s="131" t="s">
        <v>73</v>
      </c>
      <c r="B121" s="11" t="s">
        <v>0</v>
      </c>
      <c r="C121" s="11" t="s">
        <v>74</v>
      </c>
      <c r="D121" s="11" t="s">
        <v>12</v>
      </c>
      <c r="E121" s="11" t="s">
        <v>3</v>
      </c>
      <c r="F121" s="11" t="s">
        <v>3</v>
      </c>
      <c r="G121" s="39">
        <f>G122</f>
        <v>99611.48</v>
      </c>
      <c r="H121" s="136">
        <f>H122</f>
        <v>825044.02</v>
      </c>
      <c r="I121" s="57">
        <f t="shared" si="3"/>
        <v>725432.54</v>
      </c>
    </row>
    <row r="122" spans="1:9" ht="39.6">
      <c r="A122" s="13" t="s">
        <v>194</v>
      </c>
      <c r="B122" s="14" t="s">
        <v>0</v>
      </c>
      <c r="C122" s="14" t="s">
        <v>74</v>
      </c>
      <c r="D122" s="14" t="s">
        <v>12</v>
      </c>
      <c r="E122" s="14" t="s">
        <v>3</v>
      </c>
      <c r="F122" s="14" t="s">
        <v>3</v>
      </c>
      <c r="G122" s="40">
        <f>G124+G138+G140+G143+G147</f>
        <v>99611.48</v>
      </c>
      <c r="H122" s="117">
        <f>H123+H133+H138+H142+H147+H128</f>
        <v>825044.02</v>
      </c>
      <c r="I122" s="49">
        <f t="shared" si="3"/>
        <v>725432.54</v>
      </c>
    </row>
    <row r="123" spans="1:9" ht="26.4">
      <c r="A123" s="86" t="s">
        <v>246</v>
      </c>
      <c r="B123" s="74" t="s">
        <v>0</v>
      </c>
      <c r="C123" s="74" t="s">
        <v>74</v>
      </c>
      <c r="D123" s="74" t="s">
        <v>76</v>
      </c>
      <c r="E123" s="74" t="s">
        <v>3</v>
      </c>
      <c r="F123" s="74" t="s">
        <v>3</v>
      </c>
      <c r="G123" s="87">
        <f>G126</f>
        <v>0</v>
      </c>
      <c r="H123" s="127">
        <f>H124</f>
        <v>67823.899999999994</v>
      </c>
      <c r="I123" s="77">
        <f t="shared" si="3"/>
        <v>67823.899999999994</v>
      </c>
    </row>
    <row r="124" spans="1:9" ht="31.2">
      <c r="A124" s="67" t="s">
        <v>165</v>
      </c>
      <c r="B124" s="72" t="s">
        <v>0</v>
      </c>
      <c r="C124" s="72" t="s">
        <v>74</v>
      </c>
      <c r="D124" s="72" t="s">
        <v>247</v>
      </c>
      <c r="E124" s="72" t="s">
        <v>155</v>
      </c>
      <c r="F124" s="72" t="s">
        <v>3</v>
      </c>
      <c r="G124" s="71">
        <f>G125</f>
        <v>0</v>
      </c>
      <c r="H124" s="130">
        <f>H125</f>
        <v>67823.899999999994</v>
      </c>
      <c r="I124" s="106">
        <f t="shared" si="3"/>
        <v>67823.899999999994</v>
      </c>
    </row>
    <row r="125" spans="1:9" ht="46.8">
      <c r="A125" s="22" t="s">
        <v>166</v>
      </c>
      <c r="B125" s="14" t="s">
        <v>0</v>
      </c>
      <c r="C125" s="14" t="s">
        <v>74</v>
      </c>
      <c r="D125" s="14" t="s">
        <v>247</v>
      </c>
      <c r="E125" s="14" t="s">
        <v>160</v>
      </c>
      <c r="F125" s="14" t="s">
        <v>3</v>
      </c>
      <c r="G125" s="20">
        <f>G126</f>
        <v>0</v>
      </c>
      <c r="H125" s="117">
        <f>H126</f>
        <v>67823.899999999994</v>
      </c>
      <c r="I125" s="49">
        <f t="shared" si="3"/>
        <v>67823.899999999994</v>
      </c>
    </row>
    <row r="126" spans="1:9" ht="26.4">
      <c r="A126" s="13" t="s">
        <v>35</v>
      </c>
      <c r="B126" s="14" t="s">
        <v>0</v>
      </c>
      <c r="C126" s="14" t="s">
        <v>74</v>
      </c>
      <c r="D126" s="14" t="s">
        <v>247</v>
      </c>
      <c r="E126" s="14" t="s">
        <v>5</v>
      </c>
      <c r="F126" s="14" t="s">
        <v>3</v>
      </c>
      <c r="G126" s="20">
        <f>G127</f>
        <v>0</v>
      </c>
      <c r="H126" s="117">
        <f>H127</f>
        <v>67823.899999999994</v>
      </c>
      <c r="I126" s="49">
        <f t="shared" si="3"/>
        <v>67823.899999999994</v>
      </c>
    </row>
    <row r="127" spans="1:9">
      <c r="A127" s="31" t="s">
        <v>40</v>
      </c>
      <c r="B127" s="23" t="s">
        <v>0</v>
      </c>
      <c r="C127" s="23" t="s">
        <v>74</v>
      </c>
      <c r="D127" s="23" t="s">
        <v>247</v>
      </c>
      <c r="E127" s="23" t="s">
        <v>5</v>
      </c>
      <c r="F127" s="23" t="s">
        <v>41</v>
      </c>
      <c r="G127" s="32">
        <v>0</v>
      </c>
      <c r="H127" s="118">
        <v>67823.899999999994</v>
      </c>
      <c r="I127" s="79">
        <f t="shared" si="3"/>
        <v>67823.899999999994</v>
      </c>
    </row>
    <row r="128" spans="1:9" ht="26.4">
      <c r="A128" s="86" t="s">
        <v>75</v>
      </c>
      <c r="B128" s="74" t="s">
        <v>0</v>
      </c>
      <c r="C128" s="74" t="s">
        <v>74</v>
      </c>
      <c r="D128" s="74" t="s">
        <v>76</v>
      </c>
      <c r="E128" s="74" t="s">
        <v>3</v>
      </c>
      <c r="F128" s="74" t="s">
        <v>3</v>
      </c>
      <c r="G128" s="87">
        <f>G131</f>
        <v>400000</v>
      </c>
      <c r="H128" s="76">
        <f>H129</f>
        <v>460626.53</v>
      </c>
      <c r="I128" s="77">
        <f t="shared" si="3"/>
        <v>60626.530000000028</v>
      </c>
    </row>
    <row r="129" spans="1:9" ht="31.2">
      <c r="A129" s="67" t="s">
        <v>165</v>
      </c>
      <c r="B129" s="72" t="s">
        <v>0</v>
      </c>
      <c r="C129" s="72" t="s">
        <v>74</v>
      </c>
      <c r="D129" s="72" t="s">
        <v>76</v>
      </c>
      <c r="E129" s="72" t="s">
        <v>155</v>
      </c>
      <c r="F129" s="72" t="s">
        <v>3</v>
      </c>
      <c r="G129" s="71">
        <f>G130</f>
        <v>400000</v>
      </c>
      <c r="H129" s="105">
        <f>H130</f>
        <v>460626.53</v>
      </c>
      <c r="I129" s="106">
        <f t="shared" si="3"/>
        <v>60626.530000000028</v>
      </c>
    </row>
    <row r="130" spans="1:9" ht="46.8">
      <c r="A130" s="22" t="s">
        <v>166</v>
      </c>
      <c r="B130" s="14" t="s">
        <v>0</v>
      </c>
      <c r="C130" s="14" t="s">
        <v>74</v>
      </c>
      <c r="D130" s="14" t="s">
        <v>76</v>
      </c>
      <c r="E130" s="14" t="s">
        <v>160</v>
      </c>
      <c r="F130" s="14" t="s">
        <v>3</v>
      </c>
      <c r="G130" s="20">
        <f>G131</f>
        <v>400000</v>
      </c>
      <c r="H130" s="48">
        <f>H131</f>
        <v>460626.53</v>
      </c>
      <c r="I130" s="49">
        <f t="shared" si="3"/>
        <v>60626.530000000028</v>
      </c>
    </row>
    <row r="131" spans="1:9" ht="26.4">
      <c r="A131" s="13" t="s">
        <v>35</v>
      </c>
      <c r="B131" s="14" t="s">
        <v>0</v>
      </c>
      <c r="C131" s="14" t="s">
        <v>74</v>
      </c>
      <c r="D131" s="14" t="s">
        <v>76</v>
      </c>
      <c r="E131" s="14" t="s">
        <v>5</v>
      </c>
      <c r="F131" s="14" t="s">
        <v>3</v>
      </c>
      <c r="G131" s="20">
        <f>G132</f>
        <v>400000</v>
      </c>
      <c r="H131" s="48">
        <f>H132</f>
        <v>460626.53</v>
      </c>
      <c r="I131" s="49">
        <f t="shared" si="3"/>
        <v>60626.530000000028</v>
      </c>
    </row>
    <row r="132" spans="1:9">
      <c r="A132" s="31" t="s">
        <v>40</v>
      </c>
      <c r="B132" s="23" t="s">
        <v>0</v>
      </c>
      <c r="C132" s="23" t="s">
        <v>74</v>
      </c>
      <c r="D132" s="23" t="s">
        <v>76</v>
      </c>
      <c r="E132" s="23" t="s">
        <v>5</v>
      </c>
      <c r="F132" s="23" t="s">
        <v>39</v>
      </c>
      <c r="G132" s="32">
        <v>400000</v>
      </c>
      <c r="H132" s="78">
        <v>460626.53</v>
      </c>
      <c r="I132" s="79">
        <f t="shared" si="3"/>
        <v>60626.530000000028</v>
      </c>
    </row>
    <row r="133" spans="1:9" ht="26.4">
      <c r="A133" s="86" t="s">
        <v>208</v>
      </c>
      <c r="B133" s="74" t="s">
        <v>0</v>
      </c>
      <c r="C133" s="74" t="s">
        <v>74</v>
      </c>
      <c r="D133" s="74" t="s">
        <v>206</v>
      </c>
      <c r="E133" s="74" t="s">
        <v>3</v>
      </c>
      <c r="F133" s="74" t="s">
        <v>3</v>
      </c>
      <c r="G133" s="87">
        <v>0</v>
      </c>
      <c r="H133" s="76">
        <f>H134</f>
        <v>168471.05</v>
      </c>
      <c r="I133" s="77">
        <f t="shared" si="3"/>
        <v>168471.05</v>
      </c>
    </row>
    <row r="134" spans="1:9" ht="31.2">
      <c r="A134" s="67" t="s">
        <v>165</v>
      </c>
      <c r="B134" s="72" t="s">
        <v>0</v>
      </c>
      <c r="C134" s="72" t="s">
        <v>74</v>
      </c>
      <c r="D134" s="72" t="s">
        <v>228</v>
      </c>
      <c r="E134" s="72" t="s">
        <v>155</v>
      </c>
      <c r="F134" s="72" t="s">
        <v>3</v>
      </c>
      <c r="G134" s="109">
        <v>0</v>
      </c>
      <c r="H134" s="105">
        <f>H135</f>
        <v>168471.05</v>
      </c>
      <c r="I134" s="106">
        <f t="shared" si="3"/>
        <v>168471.05</v>
      </c>
    </row>
    <row r="135" spans="1:9" ht="46.8">
      <c r="A135" s="22" t="s">
        <v>166</v>
      </c>
      <c r="B135" s="14" t="s">
        <v>0</v>
      </c>
      <c r="C135" s="14" t="s">
        <v>74</v>
      </c>
      <c r="D135" s="14" t="s">
        <v>207</v>
      </c>
      <c r="E135" s="14" t="s">
        <v>160</v>
      </c>
      <c r="F135" s="14" t="s">
        <v>3</v>
      </c>
      <c r="G135" s="40">
        <v>0</v>
      </c>
      <c r="H135" s="48">
        <f>H136</f>
        <v>168471.05</v>
      </c>
      <c r="I135" s="49">
        <f t="shared" si="3"/>
        <v>168471.05</v>
      </c>
    </row>
    <row r="136" spans="1:9" ht="26.4">
      <c r="A136" s="13" t="s">
        <v>35</v>
      </c>
      <c r="B136" s="14" t="s">
        <v>0</v>
      </c>
      <c r="C136" s="14" t="s">
        <v>74</v>
      </c>
      <c r="D136" s="14" t="s">
        <v>207</v>
      </c>
      <c r="E136" s="14" t="s">
        <v>5</v>
      </c>
      <c r="F136" s="14" t="s">
        <v>3</v>
      </c>
      <c r="G136" s="40">
        <v>0</v>
      </c>
      <c r="H136" s="48">
        <f>H137</f>
        <v>168471.05</v>
      </c>
      <c r="I136" s="49">
        <f t="shared" si="3"/>
        <v>168471.05</v>
      </c>
    </row>
    <row r="137" spans="1:9">
      <c r="A137" s="31" t="s">
        <v>40</v>
      </c>
      <c r="B137" s="23" t="s">
        <v>0</v>
      </c>
      <c r="C137" s="23" t="s">
        <v>74</v>
      </c>
      <c r="D137" s="23" t="s">
        <v>207</v>
      </c>
      <c r="E137" s="23" t="s">
        <v>5</v>
      </c>
      <c r="F137" s="23" t="s">
        <v>41</v>
      </c>
      <c r="G137" s="116">
        <v>0</v>
      </c>
      <c r="H137" s="78">
        <v>168471.05</v>
      </c>
      <c r="I137" s="79">
        <f t="shared" si="3"/>
        <v>168471.05</v>
      </c>
    </row>
    <row r="138" spans="1:9">
      <c r="A138" s="86" t="s">
        <v>211</v>
      </c>
      <c r="B138" s="74" t="s">
        <v>0</v>
      </c>
      <c r="C138" s="74" t="s">
        <v>74</v>
      </c>
      <c r="D138" s="74" t="s">
        <v>209</v>
      </c>
      <c r="E138" s="74" t="s">
        <v>3</v>
      </c>
      <c r="F138" s="74" t="s">
        <v>3</v>
      </c>
      <c r="G138" s="107">
        <v>0</v>
      </c>
      <c r="H138" s="127">
        <f>H139</f>
        <v>0</v>
      </c>
      <c r="I138" s="106">
        <f t="shared" si="3"/>
        <v>0</v>
      </c>
    </row>
    <row r="139" spans="1:9" ht="52.8">
      <c r="A139" s="13" t="s">
        <v>212</v>
      </c>
      <c r="B139" s="14" t="s">
        <v>0</v>
      </c>
      <c r="C139" s="14" t="s">
        <v>74</v>
      </c>
      <c r="D139" s="14" t="s">
        <v>209</v>
      </c>
      <c r="E139" s="14" t="s">
        <v>1</v>
      </c>
      <c r="F139" s="14" t="s">
        <v>3</v>
      </c>
      <c r="G139" s="40">
        <v>0</v>
      </c>
      <c r="H139" s="117">
        <f>H140</f>
        <v>0</v>
      </c>
      <c r="I139" s="49">
        <f t="shared" si="3"/>
        <v>0</v>
      </c>
    </row>
    <row r="140" spans="1:9" ht="52.8">
      <c r="A140" s="13" t="s">
        <v>79</v>
      </c>
      <c r="B140" s="14" t="s">
        <v>0</v>
      </c>
      <c r="C140" s="14" t="s">
        <v>74</v>
      </c>
      <c r="D140" s="14" t="s">
        <v>209</v>
      </c>
      <c r="E140" s="14" t="s">
        <v>210</v>
      </c>
      <c r="F140" s="14" t="s">
        <v>3</v>
      </c>
      <c r="G140" s="40">
        <v>0</v>
      </c>
      <c r="H140" s="117">
        <f>H141</f>
        <v>0</v>
      </c>
      <c r="I140" s="49">
        <f t="shared" si="3"/>
        <v>0</v>
      </c>
    </row>
    <row r="141" spans="1:9" ht="26.4">
      <c r="A141" s="31" t="s">
        <v>78</v>
      </c>
      <c r="B141" s="23" t="s">
        <v>0</v>
      </c>
      <c r="C141" s="23" t="s">
        <v>74</v>
      </c>
      <c r="D141" s="23" t="s">
        <v>209</v>
      </c>
      <c r="E141" s="23" t="s">
        <v>210</v>
      </c>
      <c r="F141" s="23" t="s">
        <v>32</v>
      </c>
      <c r="G141" s="116">
        <v>0</v>
      </c>
      <c r="H141" s="118">
        <v>0</v>
      </c>
      <c r="I141" s="79">
        <f t="shared" si="3"/>
        <v>0</v>
      </c>
    </row>
    <row r="142" spans="1:9" ht="26.4">
      <c r="A142" s="110" t="s">
        <v>80</v>
      </c>
      <c r="B142" s="111" t="s">
        <v>0</v>
      </c>
      <c r="C142" s="111" t="s">
        <v>74</v>
      </c>
      <c r="D142" s="111" t="s">
        <v>81</v>
      </c>
      <c r="E142" s="111" t="s">
        <v>3</v>
      </c>
      <c r="F142" s="111" t="s">
        <v>3</v>
      </c>
      <c r="G142" s="112">
        <v>0</v>
      </c>
      <c r="H142" s="129">
        <f>H143</f>
        <v>52000</v>
      </c>
      <c r="I142" s="114">
        <f t="shared" si="3"/>
        <v>52000</v>
      </c>
    </row>
    <row r="143" spans="1:9" ht="52.8">
      <c r="A143" s="58" t="s">
        <v>77</v>
      </c>
      <c r="B143" s="72" t="s">
        <v>0</v>
      </c>
      <c r="C143" s="72" t="s">
        <v>74</v>
      </c>
      <c r="D143" s="72" t="s">
        <v>81</v>
      </c>
      <c r="E143" s="72" t="s">
        <v>163</v>
      </c>
      <c r="F143" s="72" t="s">
        <v>3</v>
      </c>
      <c r="G143" s="109">
        <v>0</v>
      </c>
      <c r="H143" s="130">
        <f>H144</f>
        <v>52000</v>
      </c>
      <c r="I143" s="106">
        <f t="shared" si="3"/>
        <v>52000</v>
      </c>
    </row>
    <row r="144" spans="1:9" ht="26.4">
      <c r="A144" s="13" t="s">
        <v>78</v>
      </c>
      <c r="B144" s="14" t="s">
        <v>0</v>
      </c>
      <c r="C144" s="14" t="s">
        <v>74</v>
      </c>
      <c r="D144" s="14" t="s">
        <v>81</v>
      </c>
      <c r="E144" s="14" t="s">
        <v>1</v>
      </c>
      <c r="F144" s="14" t="s">
        <v>3</v>
      </c>
      <c r="G144" s="41">
        <v>0</v>
      </c>
      <c r="H144" s="117">
        <f>H145</f>
        <v>52000</v>
      </c>
      <c r="I144" s="49">
        <f t="shared" si="3"/>
        <v>52000</v>
      </c>
    </row>
    <row r="145" spans="1:9" ht="52.8">
      <c r="A145" s="13" t="s">
        <v>213</v>
      </c>
      <c r="B145" s="14" t="s">
        <v>0</v>
      </c>
      <c r="C145" s="14" t="s">
        <v>74</v>
      </c>
      <c r="D145" s="14" t="s">
        <v>81</v>
      </c>
      <c r="E145" s="14" t="s">
        <v>210</v>
      </c>
      <c r="F145" s="14" t="s">
        <v>3</v>
      </c>
      <c r="G145" s="40">
        <v>0</v>
      </c>
      <c r="H145" s="117">
        <f>H146</f>
        <v>52000</v>
      </c>
      <c r="I145" s="49">
        <f t="shared" ref="I145:I231" si="6">H145-G145</f>
        <v>52000</v>
      </c>
    </row>
    <row r="146" spans="1:9" ht="26.4">
      <c r="A146" s="31" t="s">
        <v>78</v>
      </c>
      <c r="B146" s="23" t="s">
        <v>0</v>
      </c>
      <c r="C146" s="23" t="s">
        <v>74</v>
      </c>
      <c r="D146" s="23" t="s">
        <v>81</v>
      </c>
      <c r="E146" s="23" t="s">
        <v>210</v>
      </c>
      <c r="F146" s="23" t="s">
        <v>32</v>
      </c>
      <c r="G146" s="116">
        <v>0</v>
      </c>
      <c r="H146" s="118">
        <v>52000</v>
      </c>
      <c r="I146" s="79">
        <f t="shared" si="6"/>
        <v>52000</v>
      </c>
    </row>
    <row r="147" spans="1:9">
      <c r="A147" s="110" t="s">
        <v>82</v>
      </c>
      <c r="B147" s="111" t="s">
        <v>0</v>
      </c>
      <c r="C147" s="111" t="s">
        <v>74</v>
      </c>
      <c r="D147" s="111" t="s">
        <v>83</v>
      </c>
      <c r="E147" s="111" t="s">
        <v>3</v>
      </c>
      <c r="F147" s="111" t="s">
        <v>3</v>
      </c>
      <c r="G147" s="115">
        <f>G150</f>
        <v>99611.48</v>
      </c>
      <c r="H147" s="113">
        <f>H148</f>
        <v>76122.539999999994</v>
      </c>
      <c r="I147" s="114">
        <f t="shared" si="6"/>
        <v>-23488.940000000002</v>
      </c>
    </row>
    <row r="148" spans="1:9" ht="31.2">
      <c r="A148" s="66" t="s">
        <v>165</v>
      </c>
      <c r="B148" s="60" t="s">
        <v>0</v>
      </c>
      <c r="C148" s="60" t="s">
        <v>74</v>
      </c>
      <c r="D148" s="60" t="s">
        <v>83</v>
      </c>
      <c r="E148" s="60" t="s">
        <v>155</v>
      </c>
      <c r="F148" s="60" t="s">
        <v>3</v>
      </c>
      <c r="G148" s="73">
        <f>G149</f>
        <v>99611.48</v>
      </c>
      <c r="H148" s="62">
        <f>H149</f>
        <v>76122.539999999994</v>
      </c>
      <c r="I148" s="63">
        <f t="shared" si="6"/>
        <v>-23488.940000000002</v>
      </c>
    </row>
    <row r="149" spans="1:9" ht="46.8">
      <c r="A149" s="138" t="s">
        <v>166</v>
      </c>
      <c r="B149" s="90" t="s">
        <v>0</v>
      </c>
      <c r="C149" s="90" t="s">
        <v>74</v>
      </c>
      <c r="D149" s="90" t="s">
        <v>83</v>
      </c>
      <c r="E149" s="90" t="s">
        <v>160</v>
      </c>
      <c r="F149" s="90" t="s">
        <v>3</v>
      </c>
      <c r="G149" s="20">
        <f>G150</f>
        <v>99611.48</v>
      </c>
      <c r="H149" s="91">
        <f>H150</f>
        <v>76122.539999999994</v>
      </c>
      <c r="I149" s="92">
        <f t="shared" si="6"/>
        <v>-23488.940000000002</v>
      </c>
    </row>
    <row r="150" spans="1:9" ht="26.4">
      <c r="A150" s="13" t="s">
        <v>35</v>
      </c>
      <c r="B150" s="14" t="s">
        <v>0</v>
      </c>
      <c r="C150" s="14" t="s">
        <v>74</v>
      </c>
      <c r="D150" s="14" t="s">
        <v>83</v>
      </c>
      <c r="E150" s="14" t="s">
        <v>5</v>
      </c>
      <c r="F150" s="14" t="s">
        <v>3</v>
      </c>
      <c r="G150" s="20">
        <f>G151</f>
        <v>99611.48</v>
      </c>
      <c r="H150" s="48">
        <f>H151</f>
        <v>76122.539999999994</v>
      </c>
      <c r="I150" s="49">
        <f t="shared" si="6"/>
        <v>-23488.940000000002</v>
      </c>
    </row>
    <row r="151" spans="1:9">
      <c r="A151" s="13" t="s">
        <v>36</v>
      </c>
      <c r="B151" s="14" t="s">
        <v>0</v>
      </c>
      <c r="C151" s="14" t="s">
        <v>74</v>
      </c>
      <c r="D151" s="14" t="s">
        <v>83</v>
      </c>
      <c r="E151" s="14" t="s">
        <v>5</v>
      </c>
      <c r="F151" s="14" t="s">
        <v>37</v>
      </c>
      <c r="G151" s="15">
        <v>99611.48</v>
      </c>
      <c r="H151" s="48">
        <v>76122.539999999994</v>
      </c>
      <c r="I151" s="49">
        <f t="shared" si="6"/>
        <v>-23488.940000000002</v>
      </c>
    </row>
    <row r="152" spans="1:9" ht="20.399999999999999">
      <c r="A152" s="132" t="s">
        <v>84</v>
      </c>
      <c r="B152" s="133" t="s">
        <v>0</v>
      </c>
      <c r="C152" s="133" t="s">
        <v>85</v>
      </c>
      <c r="D152" s="133"/>
      <c r="E152" s="134"/>
      <c r="F152" s="134"/>
      <c r="G152" s="135">
        <f>G153</f>
        <v>2396000</v>
      </c>
      <c r="H152" s="54">
        <f>H155+H160+H166+H175+H181+H188+H194+H199+H205+H210</f>
        <v>4774205.58</v>
      </c>
      <c r="I152" s="55">
        <f t="shared" si="6"/>
        <v>2378205.58</v>
      </c>
    </row>
    <row r="153" spans="1:9" ht="26.4">
      <c r="A153" s="13" t="s">
        <v>137</v>
      </c>
      <c r="B153" s="14" t="s">
        <v>0</v>
      </c>
      <c r="C153" s="14" t="s">
        <v>85</v>
      </c>
      <c r="D153" s="14" t="s">
        <v>12</v>
      </c>
      <c r="E153" s="14" t="s">
        <v>3</v>
      </c>
      <c r="F153" s="14" t="s">
        <v>3</v>
      </c>
      <c r="G153" s="40">
        <f>G154</f>
        <v>2396000</v>
      </c>
      <c r="H153" s="48">
        <f>H154</f>
        <v>4774205.58</v>
      </c>
      <c r="I153" s="49">
        <f t="shared" si="6"/>
        <v>2378205.58</v>
      </c>
    </row>
    <row r="154" spans="1:9" ht="39.6">
      <c r="A154" s="13" t="s">
        <v>138</v>
      </c>
      <c r="B154" s="14" t="s">
        <v>0</v>
      </c>
      <c r="C154" s="14" t="s">
        <v>85</v>
      </c>
      <c r="D154" s="14" t="s">
        <v>12</v>
      </c>
      <c r="E154" s="14" t="s">
        <v>3</v>
      </c>
      <c r="F154" s="14" t="s">
        <v>3</v>
      </c>
      <c r="G154" s="40">
        <f>G155+G160+G166+G175+G181+G194+G199</f>
        <v>2396000</v>
      </c>
      <c r="H154" s="48">
        <f>H155+H160+H166+H175+H181+H188+H194+H199+H205+H210</f>
        <v>4774205.58</v>
      </c>
      <c r="I154" s="49">
        <f t="shared" si="6"/>
        <v>2378205.58</v>
      </c>
    </row>
    <row r="155" spans="1:9" ht="26.4">
      <c r="A155" s="86" t="s">
        <v>86</v>
      </c>
      <c r="B155" s="74" t="s">
        <v>0</v>
      </c>
      <c r="C155" s="74" t="s">
        <v>85</v>
      </c>
      <c r="D155" s="74" t="s">
        <v>87</v>
      </c>
      <c r="E155" s="74" t="s">
        <v>3</v>
      </c>
      <c r="F155" s="74" t="s">
        <v>3</v>
      </c>
      <c r="G155" s="87">
        <f t="shared" ref="G155:H158" si="7">G156</f>
        <v>150000</v>
      </c>
      <c r="H155" s="127">
        <f t="shared" si="7"/>
        <v>299586.5</v>
      </c>
      <c r="I155" s="77">
        <f t="shared" si="6"/>
        <v>149586.5</v>
      </c>
    </row>
    <row r="156" spans="1:9" ht="31.2">
      <c r="A156" s="22" t="s">
        <v>165</v>
      </c>
      <c r="B156" s="14" t="s">
        <v>0</v>
      </c>
      <c r="C156" s="14" t="s">
        <v>85</v>
      </c>
      <c r="D156" s="14" t="s">
        <v>87</v>
      </c>
      <c r="E156" s="14" t="s">
        <v>155</v>
      </c>
      <c r="F156" s="14" t="s">
        <v>3</v>
      </c>
      <c r="G156" s="20">
        <f t="shared" si="7"/>
        <v>150000</v>
      </c>
      <c r="H156" s="117">
        <f t="shared" si="7"/>
        <v>299586.5</v>
      </c>
      <c r="I156" s="49">
        <f t="shared" si="6"/>
        <v>149586.5</v>
      </c>
    </row>
    <row r="157" spans="1:9" ht="46.8">
      <c r="A157" s="22" t="s">
        <v>166</v>
      </c>
      <c r="B157" s="14" t="s">
        <v>0</v>
      </c>
      <c r="C157" s="14" t="s">
        <v>85</v>
      </c>
      <c r="D157" s="14" t="s">
        <v>87</v>
      </c>
      <c r="E157" s="14" t="s">
        <v>160</v>
      </c>
      <c r="F157" s="14" t="s">
        <v>3</v>
      </c>
      <c r="G157" s="20">
        <f t="shared" si="7"/>
        <v>150000</v>
      </c>
      <c r="H157" s="117">
        <f t="shared" si="7"/>
        <v>299586.5</v>
      </c>
      <c r="I157" s="49">
        <f t="shared" si="6"/>
        <v>149586.5</v>
      </c>
    </row>
    <row r="158" spans="1:9" ht="26.4">
      <c r="A158" s="13" t="s">
        <v>35</v>
      </c>
      <c r="B158" s="14" t="s">
        <v>0</v>
      </c>
      <c r="C158" s="14" t="s">
        <v>85</v>
      </c>
      <c r="D158" s="14" t="s">
        <v>87</v>
      </c>
      <c r="E158" s="14" t="s">
        <v>5</v>
      </c>
      <c r="F158" s="14" t="s">
        <v>3</v>
      </c>
      <c r="G158" s="20">
        <f t="shared" si="7"/>
        <v>150000</v>
      </c>
      <c r="H158" s="117">
        <f t="shared" si="7"/>
        <v>299586.5</v>
      </c>
      <c r="I158" s="49">
        <f t="shared" si="6"/>
        <v>149586.5</v>
      </c>
    </row>
    <row r="159" spans="1:9">
      <c r="A159" s="31" t="s">
        <v>36</v>
      </c>
      <c r="B159" s="23" t="s">
        <v>0</v>
      </c>
      <c r="C159" s="23" t="s">
        <v>85</v>
      </c>
      <c r="D159" s="23" t="s">
        <v>87</v>
      </c>
      <c r="E159" s="23" t="s">
        <v>5</v>
      </c>
      <c r="F159" s="23" t="s">
        <v>37</v>
      </c>
      <c r="G159" s="25">
        <v>150000</v>
      </c>
      <c r="H159" s="118">
        <v>299586.5</v>
      </c>
      <c r="I159" s="79">
        <f t="shared" si="6"/>
        <v>149586.5</v>
      </c>
    </row>
    <row r="160" spans="1:9">
      <c r="A160" s="86" t="s">
        <v>88</v>
      </c>
      <c r="B160" s="74" t="s">
        <v>0</v>
      </c>
      <c r="C160" s="74" t="s">
        <v>85</v>
      </c>
      <c r="D160" s="74" t="s">
        <v>89</v>
      </c>
      <c r="E160" s="74" t="s">
        <v>3</v>
      </c>
      <c r="F160" s="74" t="s">
        <v>3</v>
      </c>
      <c r="G160" s="87">
        <f>G163</f>
        <v>140000</v>
      </c>
      <c r="H160" s="76">
        <f>H161</f>
        <v>33400.400000000001</v>
      </c>
      <c r="I160" s="77">
        <f t="shared" si="6"/>
        <v>-106599.6</v>
      </c>
    </row>
    <row r="161" spans="1:9" ht="31.2">
      <c r="A161" s="22" t="s">
        <v>165</v>
      </c>
      <c r="B161" s="14" t="s">
        <v>0</v>
      </c>
      <c r="C161" s="14" t="s">
        <v>85</v>
      </c>
      <c r="D161" s="14" t="s">
        <v>89</v>
      </c>
      <c r="E161" s="14" t="s">
        <v>155</v>
      </c>
      <c r="F161" s="14" t="s">
        <v>3</v>
      </c>
      <c r="G161" s="20">
        <f>G162</f>
        <v>140000</v>
      </c>
      <c r="H161" s="117">
        <f>H162</f>
        <v>33400.400000000001</v>
      </c>
      <c r="I161" s="49">
        <f t="shared" si="6"/>
        <v>-106599.6</v>
      </c>
    </row>
    <row r="162" spans="1:9" ht="46.8">
      <c r="A162" s="22" t="s">
        <v>166</v>
      </c>
      <c r="B162" s="14" t="s">
        <v>0</v>
      </c>
      <c r="C162" s="14" t="s">
        <v>85</v>
      </c>
      <c r="D162" s="14" t="s">
        <v>89</v>
      </c>
      <c r="E162" s="14" t="s">
        <v>160</v>
      </c>
      <c r="F162" s="14" t="s">
        <v>3</v>
      </c>
      <c r="G162" s="20">
        <f>G163</f>
        <v>140000</v>
      </c>
      <c r="H162" s="117">
        <f>H163</f>
        <v>33400.400000000001</v>
      </c>
      <c r="I162" s="49">
        <f t="shared" si="6"/>
        <v>-106599.6</v>
      </c>
    </row>
    <row r="163" spans="1:9" ht="26.4">
      <c r="A163" s="13" t="s">
        <v>35</v>
      </c>
      <c r="B163" s="14" t="s">
        <v>0</v>
      </c>
      <c r="C163" s="14" t="s">
        <v>85</v>
      </c>
      <c r="D163" s="14" t="s">
        <v>89</v>
      </c>
      <c r="E163" s="14" t="s">
        <v>5</v>
      </c>
      <c r="F163" s="14" t="s">
        <v>3</v>
      </c>
      <c r="G163" s="20">
        <f>G164+G165</f>
        <v>140000</v>
      </c>
      <c r="H163" s="117">
        <f>H164+H165</f>
        <v>33400.400000000001</v>
      </c>
      <c r="I163" s="49">
        <f t="shared" si="6"/>
        <v>-106599.6</v>
      </c>
    </row>
    <row r="164" spans="1:9">
      <c r="A164" s="31" t="s">
        <v>38</v>
      </c>
      <c r="B164" s="23" t="s">
        <v>0</v>
      </c>
      <c r="C164" s="23" t="s">
        <v>85</v>
      </c>
      <c r="D164" s="23" t="s">
        <v>89</v>
      </c>
      <c r="E164" s="23" t="s">
        <v>5</v>
      </c>
      <c r="F164" s="23" t="s">
        <v>39</v>
      </c>
      <c r="G164" s="25">
        <v>60000</v>
      </c>
      <c r="H164" s="118">
        <v>0</v>
      </c>
      <c r="I164" s="79">
        <f t="shared" si="6"/>
        <v>-60000</v>
      </c>
    </row>
    <row r="165" spans="1:9">
      <c r="A165" s="31" t="s">
        <v>43</v>
      </c>
      <c r="B165" s="23" t="s">
        <v>0</v>
      </c>
      <c r="C165" s="23" t="s">
        <v>85</v>
      </c>
      <c r="D165" s="23" t="s">
        <v>89</v>
      </c>
      <c r="E165" s="23" t="s">
        <v>5</v>
      </c>
      <c r="F165" s="23" t="s">
        <v>44</v>
      </c>
      <c r="G165" s="25">
        <v>80000</v>
      </c>
      <c r="H165" s="118">
        <v>33400.400000000001</v>
      </c>
      <c r="I165" s="79">
        <f t="shared" si="6"/>
        <v>-46599.6</v>
      </c>
    </row>
    <row r="166" spans="1:9" ht="26.4">
      <c r="A166" s="86" t="s">
        <v>90</v>
      </c>
      <c r="B166" s="74" t="s">
        <v>0</v>
      </c>
      <c r="C166" s="74" t="s">
        <v>85</v>
      </c>
      <c r="D166" s="74" t="s">
        <v>91</v>
      </c>
      <c r="E166" s="74" t="s">
        <v>3</v>
      </c>
      <c r="F166" s="74" t="s">
        <v>3</v>
      </c>
      <c r="G166" s="87">
        <f>G169</f>
        <v>966000</v>
      </c>
      <c r="H166" s="127">
        <f>H167</f>
        <v>1111250</v>
      </c>
      <c r="I166" s="77">
        <f t="shared" si="6"/>
        <v>145250</v>
      </c>
    </row>
    <row r="167" spans="1:9" ht="31.2">
      <c r="A167" s="22" t="s">
        <v>165</v>
      </c>
      <c r="B167" s="14" t="s">
        <v>0</v>
      </c>
      <c r="C167" s="14" t="s">
        <v>85</v>
      </c>
      <c r="D167" s="14" t="s">
        <v>91</v>
      </c>
      <c r="E167" s="14" t="s">
        <v>155</v>
      </c>
      <c r="F167" s="14" t="s">
        <v>3</v>
      </c>
      <c r="G167" s="20">
        <f>G168</f>
        <v>966000</v>
      </c>
      <c r="H167" s="117">
        <f>H168</f>
        <v>1111250</v>
      </c>
      <c r="I167" s="49">
        <f t="shared" si="6"/>
        <v>145250</v>
      </c>
    </row>
    <row r="168" spans="1:9" ht="46.8">
      <c r="A168" s="22" t="s">
        <v>166</v>
      </c>
      <c r="B168" s="14" t="s">
        <v>0</v>
      </c>
      <c r="C168" s="14" t="s">
        <v>85</v>
      </c>
      <c r="D168" s="14" t="s">
        <v>91</v>
      </c>
      <c r="E168" s="14" t="s">
        <v>160</v>
      </c>
      <c r="F168" s="14" t="s">
        <v>3</v>
      </c>
      <c r="G168" s="20">
        <f>G169</f>
        <v>966000</v>
      </c>
      <c r="H168" s="117">
        <f>H169</f>
        <v>1111250</v>
      </c>
      <c r="I168" s="49">
        <f t="shared" si="6"/>
        <v>145250</v>
      </c>
    </row>
    <row r="169" spans="1:9" ht="26.4">
      <c r="A169" s="13" t="s">
        <v>35</v>
      </c>
      <c r="B169" s="14" t="s">
        <v>0</v>
      </c>
      <c r="C169" s="14" t="s">
        <v>85</v>
      </c>
      <c r="D169" s="14" t="s">
        <v>91</v>
      </c>
      <c r="E169" s="14" t="s">
        <v>5</v>
      </c>
      <c r="F169" s="14" t="s">
        <v>3</v>
      </c>
      <c r="G169" s="20">
        <f>G170+G171+G172+G173+G174</f>
        <v>966000</v>
      </c>
      <c r="H169" s="117">
        <f>SUM(H170:H174)</f>
        <v>1111250</v>
      </c>
      <c r="I169" s="49">
        <f t="shared" si="6"/>
        <v>145250</v>
      </c>
    </row>
    <row r="170" spans="1:9">
      <c r="A170" s="31" t="s">
        <v>148</v>
      </c>
      <c r="B170" s="23" t="s">
        <v>0</v>
      </c>
      <c r="C170" s="23" t="s">
        <v>85</v>
      </c>
      <c r="D170" s="23" t="s">
        <v>91</v>
      </c>
      <c r="E170" s="23" t="s">
        <v>5</v>
      </c>
      <c r="F170" s="23" t="s">
        <v>61</v>
      </c>
      <c r="G170" s="32">
        <v>156000</v>
      </c>
      <c r="H170" s="118">
        <v>27000</v>
      </c>
      <c r="I170" s="79">
        <f t="shared" si="6"/>
        <v>-129000</v>
      </c>
    </row>
    <row r="171" spans="1:9">
      <c r="A171" s="31" t="s">
        <v>38</v>
      </c>
      <c r="B171" s="23" t="s">
        <v>0</v>
      </c>
      <c r="C171" s="23" t="s">
        <v>85</v>
      </c>
      <c r="D171" s="23" t="s">
        <v>91</v>
      </c>
      <c r="E171" s="23" t="s">
        <v>5</v>
      </c>
      <c r="F171" s="23" t="s">
        <v>39</v>
      </c>
      <c r="G171" s="32">
        <v>300000</v>
      </c>
      <c r="H171" s="118">
        <v>100000</v>
      </c>
      <c r="I171" s="79">
        <f t="shared" si="6"/>
        <v>-200000</v>
      </c>
    </row>
    <row r="172" spans="1:9">
      <c r="A172" s="31" t="s">
        <v>40</v>
      </c>
      <c r="B172" s="23" t="s">
        <v>0</v>
      </c>
      <c r="C172" s="23" t="s">
        <v>85</v>
      </c>
      <c r="D172" s="23" t="s">
        <v>91</v>
      </c>
      <c r="E172" s="23" t="s">
        <v>5</v>
      </c>
      <c r="F172" s="23" t="s">
        <v>41</v>
      </c>
      <c r="G172" s="32">
        <v>280000</v>
      </c>
      <c r="H172" s="118">
        <v>819706.3</v>
      </c>
      <c r="I172" s="79">
        <f t="shared" si="6"/>
        <v>539706.30000000005</v>
      </c>
    </row>
    <row r="173" spans="1:9">
      <c r="A173" s="31" t="s">
        <v>126</v>
      </c>
      <c r="B173" s="23" t="s">
        <v>0</v>
      </c>
      <c r="C173" s="23" t="s">
        <v>85</v>
      </c>
      <c r="D173" s="23" t="s">
        <v>91</v>
      </c>
      <c r="E173" s="23" t="s">
        <v>5</v>
      </c>
      <c r="F173" s="23" t="s">
        <v>4</v>
      </c>
      <c r="G173" s="32">
        <v>180000</v>
      </c>
      <c r="H173" s="118">
        <v>114543.7</v>
      </c>
      <c r="I173" s="79">
        <f t="shared" si="6"/>
        <v>-65456.3</v>
      </c>
    </row>
    <row r="174" spans="1:9">
      <c r="A174" s="31" t="s">
        <v>43</v>
      </c>
      <c r="B174" s="23" t="s">
        <v>0</v>
      </c>
      <c r="C174" s="23" t="s">
        <v>85</v>
      </c>
      <c r="D174" s="23" t="s">
        <v>91</v>
      </c>
      <c r="E174" s="23" t="s">
        <v>5</v>
      </c>
      <c r="F174" s="23" t="s">
        <v>44</v>
      </c>
      <c r="G174" s="32">
        <v>50000</v>
      </c>
      <c r="H174" s="118">
        <v>50000</v>
      </c>
      <c r="I174" s="79">
        <f t="shared" si="6"/>
        <v>0</v>
      </c>
    </row>
    <row r="175" spans="1:9" ht="26.4">
      <c r="A175" s="86" t="s">
        <v>92</v>
      </c>
      <c r="B175" s="74" t="s">
        <v>0</v>
      </c>
      <c r="C175" s="74" t="s">
        <v>85</v>
      </c>
      <c r="D175" s="74" t="s">
        <v>149</v>
      </c>
      <c r="E175" s="74" t="s">
        <v>3</v>
      </c>
      <c r="F175" s="74" t="s">
        <v>3</v>
      </c>
      <c r="G175" s="87">
        <f>G178</f>
        <v>300000</v>
      </c>
      <c r="H175" s="127">
        <f>H176</f>
        <v>0</v>
      </c>
      <c r="I175" s="77">
        <f t="shared" si="6"/>
        <v>-300000</v>
      </c>
    </row>
    <row r="176" spans="1:9" ht="31.2">
      <c r="A176" s="22" t="s">
        <v>165</v>
      </c>
      <c r="B176" s="14" t="s">
        <v>0</v>
      </c>
      <c r="C176" s="14" t="s">
        <v>85</v>
      </c>
      <c r="D176" s="14" t="s">
        <v>149</v>
      </c>
      <c r="E176" s="14" t="s">
        <v>155</v>
      </c>
      <c r="F176" s="14" t="s">
        <v>3</v>
      </c>
      <c r="G176" s="20">
        <f>G177</f>
        <v>300000</v>
      </c>
      <c r="H176" s="117">
        <f>H177</f>
        <v>0</v>
      </c>
      <c r="I176" s="49">
        <f t="shared" si="6"/>
        <v>-300000</v>
      </c>
    </row>
    <row r="177" spans="1:9" ht="46.8">
      <c r="A177" s="22" t="s">
        <v>166</v>
      </c>
      <c r="B177" s="14" t="s">
        <v>0</v>
      </c>
      <c r="C177" s="14" t="s">
        <v>85</v>
      </c>
      <c r="D177" s="14" t="s">
        <v>149</v>
      </c>
      <c r="E177" s="14" t="s">
        <v>160</v>
      </c>
      <c r="F177" s="14" t="s">
        <v>3</v>
      </c>
      <c r="G177" s="20">
        <f>G178</f>
        <v>300000</v>
      </c>
      <c r="H177" s="117">
        <f>H178</f>
        <v>0</v>
      </c>
      <c r="I177" s="49">
        <f t="shared" si="6"/>
        <v>-300000</v>
      </c>
    </row>
    <row r="178" spans="1:9" ht="26.4">
      <c r="A178" s="13" t="s">
        <v>35</v>
      </c>
      <c r="B178" s="14" t="s">
        <v>0</v>
      </c>
      <c r="C178" s="14" t="s">
        <v>85</v>
      </c>
      <c r="D178" s="14" t="s">
        <v>149</v>
      </c>
      <c r="E178" s="14" t="s">
        <v>5</v>
      </c>
      <c r="F178" s="14" t="s">
        <v>3</v>
      </c>
      <c r="G178" s="20">
        <f>G179+G180</f>
        <v>300000</v>
      </c>
      <c r="H178" s="117">
        <f>H179+H180</f>
        <v>0</v>
      </c>
      <c r="I178" s="49">
        <f t="shared" si="6"/>
        <v>-300000</v>
      </c>
    </row>
    <row r="179" spans="1:9">
      <c r="A179" s="31" t="s">
        <v>38</v>
      </c>
      <c r="B179" s="23" t="s">
        <v>0</v>
      </c>
      <c r="C179" s="23" t="s">
        <v>85</v>
      </c>
      <c r="D179" s="23" t="s">
        <v>149</v>
      </c>
      <c r="E179" s="23" t="s">
        <v>5</v>
      </c>
      <c r="F179" s="23" t="s">
        <v>39</v>
      </c>
      <c r="G179" s="32">
        <v>50000</v>
      </c>
      <c r="H179" s="118">
        <v>0</v>
      </c>
      <c r="I179" s="79">
        <f t="shared" si="6"/>
        <v>-50000</v>
      </c>
    </row>
    <row r="180" spans="1:9">
      <c r="A180" s="31" t="s">
        <v>217</v>
      </c>
      <c r="B180" s="23" t="s">
        <v>0</v>
      </c>
      <c r="C180" s="23" t="s">
        <v>85</v>
      </c>
      <c r="D180" s="23" t="s">
        <v>149</v>
      </c>
      <c r="E180" s="23" t="s">
        <v>5</v>
      </c>
      <c r="F180" s="23" t="s">
        <v>4</v>
      </c>
      <c r="G180" s="32">
        <v>250000</v>
      </c>
      <c r="H180" s="118">
        <v>0</v>
      </c>
      <c r="I180" s="79">
        <f t="shared" si="6"/>
        <v>-250000</v>
      </c>
    </row>
    <row r="181" spans="1:9">
      <c r="A181" s="86" t="s">
        <v>196</v>
      </c>
      <c r="B181" s="74" t="s">
        <v>0</v>
      </c>
      <c r="C181" s="74" t="s">
        <v>85</v>
      </c>
      <c r="D181" s="74" t="s">
        <v>150</v>
      </c>
      <c r="E181" s="74" t="s">
        <v>3</v>
      </c>
      <c r="F181" s="74" t="s">
        <v>3</v>
      </c>
      <c r="G181" s="87">
        <f>G184</f>
        <v>370000</v>
      </c>
      <c r="H181" s="127">
        <f>H182</f>
        <v>140000</v>
      </c>
      <c r="I181" s="77">
        <f t="shared" si="6"/>
        <v>-230000</v>
      </c>
    </row>
    <row r="182" spans="1:9" ht="31.2">
      <c r="A182" s="22" t="s">
        <v>165</v>
      </c>
      <c r="B182" s="14" t="s">
        <v>0</v>
      </c>
      <c r="C182" s="14" t="s">
        <v>85</v>
      </c>
      <c r="D182" s="14" t="s">
        <v>150</v>
      </c>
      <c r="E182" s="14" t="s">
        <v>155</v>
      </c>
      <c r="F182" s="14" t="s">
        <v>3</v>
      </c>
      <c r="G182" s="20">
        <f>G183</f>
        <v>370000</v>
      </c>
      <c r="H182" s="117">
        <f>H183</f>
        <v>140000</v>
      </c>
      <c r="I182" s="49">
        <f t="shared" si="6"/>
        <v>-230000</v>
      </c>
    </row>
    <row r="183" spans="1:9" ht="46.8">
      <c r="A183" s="22" t="s">
        <v>166</v>
      </c>
      <c r="B183" s="14" t="s">
        <v>0</v>
      </c>
      <c r="C183" s="14" t="s">
        <v>85</v>
      </c>
      <c r="D183" s="14" t="s">
        <v>150</v>
      </c>
      <c r="E183" s="14" t="s">
        <v>160</v>
      </c>
      <c r="F183" s="14" t="s">
        <v>3</v>
      </c>
      <c r="G183" s="20">
        <f>G184</f>
        <v>370000</v>
      </c>
      <c r="H183" s="117">
        <f>H184</f>
        <v>140000</v>
      </c>
      <c r="I183" s="49">
        <f t="shared" si="6"/>
        <v>-230000</v>
      </c>
    </row>
    <row r="184" spans="1:9" ht="26.4">
      <c r="A184" s="13" t="s">
        <v>35</v>
      </c>
      <c r="B184" s="14" t="s">
        <v>0</v>
      </c>
      <c r="C184" s="14" t="s">
        <v>85</v>
      </c>
      <c r="D184" s="14" t="s">
        <v>150</v>
      </c>
      <c r="E184" s="14" t="s">
        <v>5</v>
      </c>
      <c r="F184" s="14" t="s">
        <v>3</v>
      </c>
      <c r="G184" s="20">
        <f>G185+G186</f>
        <v>370000</v>
      </c>
      <c r="H184" s="117">
        <f>H185+H186+H187</f>
        <v>140000</v>
      </c>
      <c r="I184" s="49">
        <f t="shared" si="6"/>
        <v>-230000</v>
      </c>
    </row>
    <row r="185" spans="1:9">
      <c r="A185" s="31" t="s">
        <v>38</v>
      </c>
      <c r="B185" s="23" t="s">
        <v>0</v>
      </c>
      <c r="C185" s="23" t="s">
        <v>85</v>
      </c>
      <c r="D185" s="23" t="s">
        <v>150</v>
      </c>
      <c r="E185" s="23" t="s">
        <v>5</v>
      </c>
      <c r="F185" s="23" t="s">
        <v>39</v>
      </c>
      <c r="G185" s="32">
        <v>100000</v>
      </c>
      <c r="H185" s="118">
        <v>0</v>
      </c>
      <c r="I185" s="79">
        <f t="shared" si="6"/>
        <v>-100000</v>
      </c>
    </row>
    <row r="186" spans="1:9">
      <c r="A186" s="31" t="s">
        <v>195</v>
      </c>
      <c r="B186" s="23" t="s">
        <v>0</v>
      </c>
      <c r="C186" s="23" t="s">
        <v>85</v>
      </c>
      <c r="D186" s="23" t="s">
        <v>150</v>
      </c>
      <c r="E186" s="23" t="s">
        <v>5</v>
      </c>
      <c r="F186" s="23" t="s">
        <v>41</v>
      </c>
      <c r="G186" s="32">
        <v>270000</v>
      </c>
      <c r="H186" s="118">
        <v>140000</v>
      </c>
      <c r="I186" s="79">
        <f t="shared" si="6"/>
        <v>-130000</v>
      </c>
    </row>
    <row r="187" spans="1:9">
      <c r="A187" s="31" t="s">
        <v>230</v>
      </c>
      <c r="B187" s="23" t="s">
        <v>0</v>
      </c>
      <c r="C187" s="23" t="s">
        <v>85</v>
      </c>
      <c r="D187" s="23" t="s">
        <v>150</v>
      </c>
      <c r="E187" s="23" t="s">
        <v>5</v>
      </c>
      <c r="F187" s="23" t="s">
        <v>231</v>
      </c>
      <c r="G187" s="32">
        <v>0</v>
      </c>
      <c r="H187" s="118">
        <v>0</v>
      </c>
      <c r="I187" s="79">
        <f>H187-G187</f>
        <v>0</v>
      </c>
    </row>
    <row r="188" spans="1:9">
      <c r="A188" s="86" t="s">
        <v>215</v>
      </c>
      <c r="B188" s="74" t="s">
        <v>0</v>
      </c>
      <c r="C188" s="74" t="s">
        <v>85</v>
      </c>
      <c r="D188" s="74" t="s">
        <v>214</v>
      </c>
      <c r="E188" s="74" t="s">
        <v>3</v>
      </c>
      <c r="F188" s="74" t="s">
        <v>3</v>
      </c>
      <c r="G188" s="87">
        <f>G191</f>
        <v>0</v>
      </c>
      <c r="H188" s="127">
        <f>H189</f>
        <v>1426000</v>
      </c>
      <c r="I188" s="77">
        <f t="shared" ref="I188:I193" si="8">H188-G188</f>
        <v>1426000</v>
      </c>
    </row>
    <row r="189" spans="1:9" ht="31.2">
      <c r="A189" s="22" t="s">
        <v>165</v>
      </c>
      <c r="B189" s="14" t="s">
        <v>0</v>
      </c>
      <c r="C189" s="14" t="s">
        <v>85</v>
      </c>
      <c r="D189" s="14" t="s">
        <v>214</v>
      </c>
      <c r="E189" s="14" t="s">
        <v>155</v>
      </c>
      <c r="F189" s="14" t="s">
        <v>3</v>
      </c>
      <c r="G189" s="20">
        <f>G190</f>
        <v>0</v>
      </c>
      <c r="H189" s="117">
        <f>H190</f>
        <v>1426000</v>
      </c>
      <c r="I189" s="49">
        <f t="shared" si="8"/>
        <v>1426000</v>
      </c>
    </row>
    <row r="190" spans="1:9" ht="46.8">
      <c r="A190" s="22" t="s">
        <v>166</v>
      </c>
      <c r="B190" s="14" t="s">
        <v>0</v>
      </c>
      <c r="C190" s="14" t="s">
        <v>85</v>
      </c>
      <c r="D190" s="14" t="s">
        <v>214</v>
      </c>
      <c r="E190" s="14" t="s">
        <v>160</v>
      </c>
      <c r="F190" s="14" t="s">
        <v>3</v>
      </c>
      <c r="G190" s="20">
        <f>G191</f>
        <v>0</v>
      </c>
      <c r="H190" s="117">
        <f>H191</f>
        <v>1426000</v>
      </c>
      <c r="I190" s="49">
        <f t="shared" si="8"/>
        <v>1426000</v>
      </c>
    </row>
    <row r="191" spans="1:9" ht="26.4">
      <c r="A191" s="13" t="s">
        <v>35</v>
      </c>
      <c r="B191" s="14" t="s">
        <v>0</v>
      </c>
      <c r="C191" s="14" t="s">
        <v>85</v>
      </c>
      <c r="D191" s="14" t="s">
        <v>214</v>
      </c>
      <c r="E191" s="14" t="s">
        <v>5</v>
      </c>
      <c r="F191" s="14" t="s">
        <v>3</v>
      </c>
      <c r="G191" s="20">
        <f>G192+G193</f>
        <v>0</v>
      </c>
      <c r="H191" s="117">
        <f>H192+H193</f>
        <v>1426000</v>
      </c>
      <c r="I191" s="49">
        <f t="shared" si="8"/>
        <v>1426000</v>
      </c>
    </row>
    <row r="192" spans="1:9">
      <c r="A192" s="31" t="s">
        <v>195</v>
      </c>
      <c r="B192" s="23" t="s">
        <v>0</v>
      </c>
      <c r="C192" s="23" t="s">
        <v>85</v>
      </c>
      <c r="D192" s="23" t="s">
        <v>214</v>
      </c>
      <c r="E192" s="23" t="s">
        <v>5</v>
      </c>
      <c r="F192" s="23" t="s">
        <v>41</v>
      </c>
      <c r="G192" s="32">
        <v>0</v>
      </c>
      <c r="H192" s="118">
        <v>3904.17</v>
      </c>
      <c r="I192" s="79">
        <f t="shared" si="8"/>
        <v>3904.17</v>
      </c>
    </row>
    <row r="193" spans="1:9">
      <c r="A193" s="31" t="s">
        <v>216</v>
      </c>
      <c r="B193" s="23" t="s">
        <v>0</v>
      </c>
      <c r="C193" s="23" t="s">
        <v>85</v>
      </c>
      <c r="D193" s="23" t="s">
        <v>214</v>
      </c>
      <c r="E193" s="23" t="s">
        <v>5</v>
      </c>
      <c r="F193" s="23" t="s">
        <v>4</v>
      </c>
      <c r="G193" s="32">
        <v>0</v>
      </c>
      <c r="H193" s="118">
        <v>1422095.83</v>
      </c>
      <c r="I193" s="79">
        <f t="shared" si="8"/>
        <v>1422095.83</v>
      </c>
    </row>
    <row r="194" spans="1:9">
      <c r="A194" s="86" t="s">
        <v>93</v>
      </c>
      <c r="B194" s="74" t="s">
        <v>0</v>
      </c>
      <c r="C194" s="74" t="s">
        <v>85</v>
      </c>
      <c r="D194" s="74" t="s">
        <v>94</v>
      </c>
      <c r="E194" s="74" t="s">
        <v>3</v>
      </c>
      <c r="F194" s="74" t="s">
        <v>3</v>
      </c>
      <c r="G194" s="87">
        <f t="shared" ref="G194:H197" si="9">G195</f>
        <v>120000</v>
      </c>
      <c r="H194" s="127">
        <f t="shared" si="9"/>
        <v>30200</v>
      </c>
      <c r="I194" s="77">
        <f t="shared" si="6"/>
        <v>-89800</v>
      </c>
    </row>
    <row r="195" spans="1:9" ht="31.2">
      <c r="A195" s="22" t="s">
        <v>165</v>
      </c>
      <c r="B195" s="14" t="s">
        <v>0</v>
      </c>
      <c r="C195" s="14" t="s">
        <v>85</v>
      </c>
      <c r="D195" s="14" t="s">
        <v>94</v>
      </c>
      <c r="E195" s="14" t="s">
        <v>155</v>
      </c>
      <c r="F195" s="14" t="s">
        <v>3</v>
      </c>
      <c r="G195" s="20">
        <f t="shared" si="9"/>
        <v>120000</v>
      </c>
      <c r="H195" s="117">
        <f t="shared" si="9"/>
        <v>30200</v>
      </c>
      <c r="I195" s="49">
        <f t="shared" si="6"/>
        <v>-89800</v>
      </c>
    </row>
    <row r="196" spans="1:9" ht="46.8">
      <c r="A196" s="22" t="s">
        <v>166</v>
      </c>
      <c r="B196" s="14" t="s">
        <v>0</v>
      </c>
      <c r="C196" s="14" t="s">
        <v>85</v>
      </c>
      <c r="D196" s="14" t="s">
        <v>94</v>
      </c>
      <c r="E196" s="14" t="s">
        <v>160</v>
      </c>
      <c r="F196" s="14" t="s">
        <v>3</v>
      </c>
      <c r="G196" s="20">
        <f t="shared" si="9"/>
        <v>120000</v>
      </c>
      <c r="H196" s="117">
        <f t="shared" si="9"/>
        <v>30200</v>
      </c>
      <c r="I196" s="49">
        <f t="shared" si="6"/>
        <v>-89800</v>
      </c>
    </row>
    <row r="197" spans="1:9" ht="26.4">
      <c r="A197" s="13" t="s">
        <v>35</v>
      </c>
      <c r="B197" s="14" t="s">
        <v>0</v>
      </c>
      <c r="C197" s="14" t="s">
        <v>85</v>
      </c>
      <c r="D197" s="14" t="s">
        <v>94</v>
      </c>
      <c r="E197" s="14" t="s">
        <v>5</v>
      </c>
      <c r="F197" s="14" t="s">
        <v>3</v>
      </c>
      <c r="G197" s="20">
        <f t="shared" si="9"/>
        <v>120000</v>
      </c>
      <c r="H197" s="117">
        <f t="shared" si="9"/>
        <v>30200</v>
      </c>
      <c r="I197" s="49">
        <f t="shared" si="6"/>
        <v>-89800</v>
      </c>
    </row>
    <row r="198" spans="1:9">
      <c r="A198" s="31" t="s">
        <v>40</v>
      </c>
      <c r="B198" s="23" t="s">
        <v>0</v>
      </c>
      <c r="C198" s="23" t="s">
        <v>85</v>
      </c>
      <c r="D198" s="23" t="s">
        <v>94</v>
      </c>
      <c r="E198" s="23" t="s">
        <v>5</v>
      </c>
      <c r="F198" s="23" t="s">
        <v>41</v>
      </c>
      <c r="G198" s="25">
        <v>120000</v>
      </c>
      <c r="H198" s="118">
        <v>30200</v>
      </c>
      <c r="I198" s="79">
        <f t="shared" si="6"/>
        <v>-89800</v>
      </c>
    </row>
    <row r="199" spans="1:9">
      <c r="A199" s="86" t="s">
        <v>95</v>
      </c>
      <c r="B199" s="74" t="s">
        <v>0</v>
      </c>
      <c r="C199" s="74" t="s">
        <v>85</v>
      </c>
      <c r="D199" s="74" t="s">
        <v>96</v>
      </c>
      <c r="E199" s="74" t="s">
        <v>3</v>
      </c>
      <c r="F199" s="74" t="s">
        <v>3</v>
      </c>
      <c r="G199" s="87">
        <f>G202</f>
        <v>350000</v>
      </c>
      <c r="H199" s="127">
        <f>H200</f>
        <v>301193.38</v>
      </c>
      <c r="I199" s="77">
        <f t="shared" si="6"/>
        <v>-48806.619999999995</v>
      </c>
    </row>
    <row r="200" spans="1:9" ht="31.2">
      <c r="A200" s="22" t="s">
        <v>165</v>
      </c>
      <c r="B200" s="14" t="s">
        <v>0</v>
      </c>
      <c r="C200" s="14" t="s">
        <v>85</v>
      </c>
      <c r="D200" s="14" t="s">
        <v>96</v>
      </c>
      <c r="E200" s="14" t="s">
        <v>155</v>
      </c>
      <c r="F200" s="14" t="s">
        <v>3</v>
      </c>
      <c r="G200" s="20">
        <f>G201</f>
        <v>350000</v>
      </c>
      <c r="H200" s="117">
        <f>H201</f>
        <v>301193.38</v>
      </c>
      <c r="I200" s="49">
        <f t="shared" si="6"/>
        <v>-48806.619999999995</v>
      </c>
    </row>
    <row r="201" spans="1:9" ht="46.8">
      <c r="A201" s="22" t="s">
        <v>166</v>
      </c>
      <c r="B201" s="14" t="s">
        <v>0</v>
      </c>
      <c r="C201" s="14" t="s">
        <v>85</v>
      </c>
      <c r="D201" s="14" t="s">
        <v>96</v>
      </c>
      <c r="E201" s="14" t="s">
        <v>160</v>
      </c>
      <c r="F201" s="14" t="s">
        <v>3</v>
      </c>
      <c r="G201" s="20">
        <f>G202</f>
        <v>350000</v>
      </c>
      <c r="H201" s="117">
        <f>H202</f>
        <v>301193.38</v>
      </c>
      <c r="I201" s="49">
        <f t="shared" si="6"/>
        <v>-48806.619999999995</v>
      </c>
    </row>
    <row r="202" spans="1:9" ht="26.4">
      <c r="A202" s="13" t="s">
        <v>35</v>
      </c>
      <c r="B202" s="14" t="s">
        <v>0</v>
      </c>
      <c r="C202" s="14" t="s">
        <v>85</v>
      </c>
      <c r="D202" s="14" t="s">
        <v>96</v>
      </c>
      <c r="E202" s="14" t="s">
        <v>5</v>
      </c>
      <c r="F202" s="14" t="s">
        <v>3</v>
      </c>
      <c r="G202" s="20">
        <f>G203+G204</f>
        <v>350000</v>
      </c>
      <c r="H202" s="117">
        <f>H203+H204</f>
        <v>301193.38</v>
      </c>
      <c r="I202" s="49">
        <f t="shared" si="6"/>
        <v>-48806.619999999995</v>
      </c>
    </row>
    <row r="203" spans="1:9">
      <c r="A203" s="31" t="s">
        <v>38</v>
      </c>
      <c r="B203" s="23" t="s">
        <v>0</v>
      </c>
      <c r="C203" s="23" t="s">
        <v>85</v>
      </c>
      <c r="D203" s="23" t="s">
        <v>96</v>
      </c>
      <c r="E203" s="23" t="s">
        <v>5</v>
      </c>
      <c r="F203" s="23" t="s">
        <v>39</v>
      </c>
      <c r="G203" s="32">
        <v>250000</v>
      </c>
      <c r="H203" s="118">
        <v>301193.38</v>
      </c>
      <c r="I203" s="79">
        <f t="shared" si="6"/>
        <v>51193.380000000005</v>
      </c>
    </row>
    <row r="204" spans="1:9">
      <c r="A204" s="31" t="s">
        <v>221</v>
      </c>
      <c r="B204" s="23" t="s">
        <v>0</v>
      </c>
      <c r="C204" s="23" t="s">
        <v>85</v>
      </c>
      <c r="D204" s="23" t="s">
        <v>96</v>
      </c>
      <c r="E204" s="23" t="s">
        <v>5</v>
      </c>
      <c r="F204" s="23" t="s">
        <v>44</v>
      </c>
      <c r="G204" s="32">
        <v>100000</v>
      </c>
      <c r="H204" s="118">
        <v>0</v>
      </c>
      <c r="I204" s="79">
        <f t="shared" si="6"/>
        <v>-100000</v>
      </c>
    </row>
    <row r="205" spans="1:9">
      <c r="A205" s="86" t="s">
        <v>218</v>
      </c>
      <c r="B205" s="74" t="s">
        <v>0</v>
      </c>
      <c r="C205" s="74" t="s">
        <v>85</v>
      </c>
      <c r="D205" s="74" t="s">
        <v>219</v>
      </c>
      <c r="E205" s="74" t="s">
        <v>3</v>
      </c>
      <c r="F205" s="74" t="s">
        <v>3</v>
      </c>
      <c r="G205" s="87">
        <f>G208</f>
        <v>0</v>
      </c>
      <c r="H205" s="76">
        <f>H206</f>
        <v>801110.1</v>
      </c>
      <c r="I205" s="77">
        <f t="shared" si="6"/>
        <v>801110.1</v>
      </c>
    </row>
    <row r="206" spans="1:9" ht="31.2">
      <c r="A206" s="22" t="s">
        <v>165</v>
      </c>
      <c r="B206" s="14" t="s">
        <v>0</v>
      </c>
      <c r="C206" s="14" t="s">
        <v>85</v>
      </c>
      <c r="D206" s="14" t="s">
        <v>219</v>
      </c>
      <c r="E206" s="14" t="s">
        <v>155</v>
      </c>
      <c r="F206" s="14" t="s">
        <v>3</v>
      </c>
      <c r="G206" s="20">
        <v>0</v>
      </c>
      <c r="H206" s="48">
        <f>H207</f>
        <v>801110.1</v>
      </c>
      <c r="I206" s="49">
        <f t="shared" si="6"/>
        <v>801110.1</v>
      </c>
    </row>
    <row r="207" spans="1:9" ht="46.8">
      <c r="A207" s="22" t="s">
        <v>166</v>
      </c>
      <c r="B207" s="14" t="s">
        <v>0</v>
      </c>
      <c r="C207" s="14" t="s">
        <v>85</v>
      </c>
      <c r="D207" s="14" t="s">
        <v>219</v>
      </c>
      <c r="E207" s="14" t="s">
        <v>160</v>
      </c>
      <c r="F207" s="14" t="s">
        <v>3</v>
      </c>
      <c r="G207" s="20">
        <v>0</v>
      </c>
      <c r="H207" s="48">
        <f>H208</f>
        <v>801110.1</v>
      </c>
      <c r="I207" s="49">
        <f t="shared" si="6"/>
        <v>801110.1</v>
      </c>
    </row>
    <row r="208" spans="1:9" ht="26.4">
      <c r="A208" s="13" t="s">
        <v>35</v>
      </c>
      <c r="B208" s="14" t="s">
        <v>0</v>
      </c>
      <c r="C208" s="14" t="s">
        <v>85</v>
      </c>
      <c r="D208" s="14" t="s">
        <v>219</v>
      </c>
      <c r="E208" s="14" t="s">
        <v>5</v>
      </c>
      <c r="F208" s="14" t="s">
        <v>3</v>
      </c>
      <c r="G208" s="20">
        <v>0</v>
      </c>
      <c r="H208" s="48">
        <f>H209</f>
        <v>801110.1</v>
      </c>
      <c r="I208" s="49">
        <f t="shared" si="6"/>
        <v>801110.1</v>
      </c>
    </row>
    <row r="209" spans="1:9" ht="17.399999999999999" thickBot="1">
      <c r="A209" s="139" t="s">
        <v>220</v>
      </c>
      <c r="B209" s="140" t="s">
        <v>0</v>
      </c>
      <c r="C209" s="140" t="s">
        <v>85</v>
      </c>
      <c r="D209" s="140" t="s">
        <v>219</v>
      </c>
      <c r="E209" s="140" t="s">
        <v>5</v>
      </c>
      <c r="F209" s="140" t="s">
        <v>4</v>
      </c>
      <c r="G209" s="141">
        <v>0</v>
      </c>
      <c r="H209" s="142">
        <v>801110.1</v>
      </c>
      <c r="I209" s="143">
        <f t="shared" si="6"/>
        <v>801110.1</v>
      </c>
    </row>
    <row r="210" spans="1:9" ht="67.2">
      <c r="A210" s="149" t="s">
        <v>222</v>
      </c>
      <c r="B210" s="150"/>
      <c r="C210" s="150"/>
      <c r="D210" s="150"/>
      <c r="E210" s="150"/>
      <c r="F210" s="150"/>
      <c r="G210" s="151">
        <v>0</v>
      </c>
      <c r="H210" s="152">
        <f>H211+H216</f>
        <v>631465.19999999995</v>
      </c>
      <c r="I210" s="153">
        <f t="shared" si="6"/>
        <v>631465.19999999995</v>
      </c>
    </row>
    <row r="211" spans="1:9" ht="52.8">
      <c r="A211" s="154" t="s">
        <v>225</v>
      </c>
      <c r="B211" s="60" t="s">
        <v>0</v>
      </c>
      <c r="C211" s="60" t="s">
        <v>85</v>
      </c>
      <c r="D211" s="60" t="s">
        <v>226</v>
      </c>
      <c r="E211" s="60" t="s">
        <v>3</v>
      </c>
      <c r="F211" s="60" t="s">
        <v>3</v>
      </c>
      <c r="G211" s="73">
        <f>G214</f>
        <v>0</v>
      </c>
      <c r="H211" s="62">
        <f>H212</f>
        <v>471517</v>
      </c>
      <c r="I211" s="155">
        <f t="shared" si="6"/>
        <v>471517</v>
      </c>
    </row>
    <row r="212" spans="1:9" ht="31.2">
      <c r="A212" s="156" t="s">
        <v>165</v>
      </c>
      <c r="B212" s="14" t="s">
        <v>0</v>
      </c>
      <c r="C212" s="14" t="s">
        <v>85</v>
      </c>
      <c r="D212" s="14" t="s">
        <v>226</v>
      </c>
      <c r="E212" s="14" t="s">
        <v>155</v>
      </c>
      <c r="F212" s="14" t="s">
        <v>3</v>
      </c>
      <c r="G212" s="20">
        <v>0</v>
      </c>
      <c r="H212" s="117">
        <f>H213</f>
        <v>471517</v>
      </c>
      <c r="I212" s="157">
        <f t="shared" si="6"/>
        <v>471517</v>
      </c>
    </row>
    <row r="213" spans="1:9" ht="46.8">
      <c r="A213" s="156" t="s">
        <v>166</v>
      </c>
      <c r="B213" s="14" t="s">
        <v>0</v>
      </c>
      <c r="C213" s="14" t="s">
        <v>85</v>
      </c>
      <c r="D213" s="14" t="s">
        <v>226</v>
      </c>
      <c r="E213" s="14" t="s">
        <v>160</v>
      </c>
      <c r="F213" s="14" t="s">
        <v>3</v>
      </c>
      <c r="G213" s="20">
        <v>0</v>
      </c>
      <c r="H213" s="117">
        <f>H214</f>
        <v>471517</v>
      </c>
      <c r="I213" s="157">
        <f t="shared" si="6"/>
        <v>471517</v>
      </c>
    </row>
    <row r="214" spans="1:9" ht="26.4">
      <c r="A214" s="158" t="s">
        <v>35</v>
      </c>
      <c r="B214" s="14" t="s">
        <v>0</v>
      </c>
      <c r="C214" s="14" t="s">
        <v>85</v>
      </c>
      <c r="D214" s="14" t="s">
        <v>226</v>
      </c>
      <c r="E214" s="14" t="s">
        <v>5</v>
      </c>
      <c r="F214" s="14" t="s">
        <v>3</v>
      </c>
      <c r="G214" s="20">
        <v>0</v>
      </c>
      <c r="H214" s="117">
        <f>H215</f>
        <v>471517</v>
      </c>
      <c r="I214" s="157">
        <f t="shared" si="6"/>
        <v>471517</v>
      </c>
    </row>
    <row r="215" spans="1:9">
      <c r="A215" s="159" t="s">
        <v>220</v>
      </c>
      <c r="B215" s="23" t="s">
        <v>0</v>
      </c>
      <c r="C215" s="23" t="s">
        <v>85</v>
      </c>
      <c r="D215" s="23" t="s">
        <v>226</v>
      </c>
      <c r="E215" s="23" t="s">
        <v>5</v>
      </c>
      <c r="F215" s="23" t="s">
        <v>4</v>
      </c>
      <c r="G215" s="32">
        <v>0</v>
      </c>
      <c r="H215" s="118">
        <v>471517</v>
      </c>
      <c r="I215" s="160">
        <f t="shared" si="6"/>
        <v>471517</v>
      </c>
    </row>
    <row r="216" spans="1:9" ht="39.6">
      <c r="A216" s="154" t="s">
        <v>222</v>
      </c>
      <c r="B216" s="60" t="s">
        <v>0</v>
      </c>
      <c r="C216" s="60" t="s">
        <v>85</v>
      </c>
      <c r="D216" s="60" t="s">
        <v>223</v>
      </c>
      <c r="E216" s="60" t="s">
        <v>3</v>
      </c>
      <c r="F216" s="60" t="s">
        <v>3</v>
      </c>
      <c r="G216" s="73">
        <f>G219</f>
        <v>0</v>
      </c>
      <c r="H216" s="62">
        <f>H217</f>
        <v>159948.20000000001</v>
      </c>
      <c r="I216" s="155">
        <f t="shared" si="6"/>
        <v>159948.20000000001</v>
      </c>
    </row>
    <row r="217" spans="1:9" ht="31.2">
      <c r="A217" s="156" t="s">
        <v>165</v>
      </c>
      <c r="B217" s="14" t="s">
        <v>0</v>
      </c>
      <c r="C217" s="14" t="s">
        <v>85</v>
      </c>
      <c r="D217" s="14" t="s">
        <v>223</v>
      </c>
      <c r="E217" s="14" t="s">
        <v>155</v>
      </c>
      <c r="F217" s="14" t="s">
        <v>3</v>
      </c>
      <c r="G217" s="20">
        <v>0</v>
      </c>
      <c r="H217" s="48">
        <f>H218</f>
        <v>159948.20000000001</v>
      </c>
      <c r="I217" s="157">
        <f t="shared" si="6"/>
        <v>159948.20000000001</v>
      </c>
    </row>
    <row r="218" spans="1:9" ht="46.8">
      <c r="A218" s="156" t="s">
        <v>166</v>
      </c>
      <c r="B218" s="14" t="s">
        <v>0</v>
      </c>
      <c r="C218" s="14" t="s">
        <v>85</v>
      </c>
      <c r="D218" s="14" t="s">
        <v>224</v>
      </c>
      <c r="E218" s="14" t="s">
        <v>160</v>
      </c>
      <c r="F218" s="14" t="s">
        <v>3</v>
      </c>
      <c r="G218" s="20">
        <v>0</v>
      </c>
      <c r="H218" s="48">
        <f>H219</f>
        <v>159948.20000000001</v>
      </c>
      <c r="I218" s="157">
        <f t="shared" si="6"/>
        <v>159948.20000000001</v>
      </c>
    </row>
    <row r="219" spans="1:9" ht="26.4">
      <c r="A219" s="158" t="s">
        <v>35</v>
      </c>
      <c r="B219" s="14" t="s">
        <v>0</v>
      </c>
      <c r="C219" s="14" t="s">
        <v>85</v>
      </c>
      <c r="D219" s="14" t="s">
        <v>224</v>
      </c>
      <c r="E219" s="14" t="s">
        <v>5</v>
      </c>
      <c r="F219" s="14" t="s">
        <v>3</v>
      </c>
      <c r="G219" s="20">
        <v>0</v>
      </c>
      <c r="H219" s="48">
        <f>H220</f>
        <v>159948.20000000001</v>
      </c>
      <c r="I219" s="157">
        <f t="shared" si="6"/>
        <v>159948.20000000001</v>
      </c>
    </row>
    <row r="220" spans="1:9" ht="17.399999999999999" thickBot="1">
      <c r="A220" s="161" t="s">
        <v>220</v>
      </c>
      <c r="B220" s="162" t="s">
        <v>0</v>
      </c>
      <c r="C220" s="162" t="s">
        <v>85</v>
      </c>
      <c r="D220" s="162" t="s">
        <v>224</v>
      </c>
      <c r="E220" s="162" t="s">
        <v>5</v>
      </c>
      <c r="F220" s="162" t="s">
        <v>4</v>
      </c>
      <c r="G220" s="163">
        <v>0</v>
      </c>
      <c r="H220" s="164">
        <v>159948.20000000001</v>
      </c>
      <c r="I220" s="165">
        <f t="shared" si="6"/>
        <v>159948.20000000001</v>
      </c>
    </row>
    <row r="221" spans="1:9" ht="50.4">
      <c r="A221" s="144" t="s">
        <v>97</v>
      </c>
      <c r="B221" s="145" t="s">
        <v>0</v>
      </c>
      <c r="C221" s="145" t="s">
        <v>98</v>
      </c>
      <c r="D221" s="145" t="s">
        <v>12</v>
      </c>
      <c r="E221" s="145" t="s">
        <v>3</v>
      </c>
      <c r="F221" s="145" t="s">
        <v>3</v>
      </c>
      <c r="G221" s="146">
        <f>G224</f>
        <v>25000</v>
      </c>
      <c r="H221" s="147">
        <f t="shared" ref="H221:H227" si="10">H222</f>
        <v>8000</v>
      </c>
      <c r="I221" s="148">
        <f t="shared" si="6"/>
        <v>-17000</v>
      </c>
    </row>
    <row r="222" spans="1:9" ht="39.6">
      <c r="A222" s="13" t="s">
        <v>127</v>
      </c>
      <c r="B222" s="14" t="s">
        <v>0</v>
      </c>
      <c r="C222" s="14" t="s">
        <v>98</v>
      </c>
      <c r="D222" s="14" t="s">
        <v>12</v>
      </c>
      <c r="E222" s="14" t="s">
        <v>3</v>
      </c>
      <c r="F222" s="14" t="s">
        <v>3</v>
      </c>
      <c r="G222" s="18">
        <f>G223</f>
        <v>25000</v>
      </c>
      <c r="H222" s="117">
        <f t="shared" si="10"/>
        <v>8000</v>
      </c>
      <c r="I222" s="49">
        <f t="shared" si="6"/>
        <v>-17000</v>
      </c>
    </row>
    <row r="223" spans="1:9" ht="39.6">
      <c r="A223" s="13" t="s">
        <v>139</v>
      </c>
      <c r="B223" s="14" t="s">
        <v>0</v>
      </c>
      <c r="C223" s="14" t="s">
        <v>98</v>
      </c>
      <c r="D223" s="14" t="s">
        <v>12</v>
      </c>
      <c r="E223" s="14" t="s">
        <v>3</v>
      </c>
      <c r="F223" s="14" t="s">
        <v>3</v>
      </c>
      <c r="G223" s="18">
        <f>G224</f>
        <v>25000</v>
      </c>
      <c r="H223" s="117">
        <f t="shared" si="10"/>
        <v>8000</v>
      </c>
      <c r="I223" s="49">
        <f t="shared" si="6"/>
        <v>-17000</v>
      </c>
    </row>
    <row r="224" spans="1:9" ht="26.4">
      <c r="A224" s="86" t="s">
        <v>99</v>
      </c>
      <c r="B224" s="74" t="s">
        <v>0</v>
      </c>
      <c r="C224" s="74" t="s">
        <v>98</v>
      </c>
      <c r="D224" s="74" t="s">
        <v>100</v>
      </c>
      <c r="E224" s="74" t="s">
        <v>3</v>
      </c>
      <c r="F224" s="74" t="s">
        <v>3</v>
      </c>
      <c r="G224" s="120">
        <v>25000</v>
      </c>
      <c r="H224" s="127">
        <f t="shared" si="10"/>
        <v>8000</v>
      </c>
      <c r="I224" s="77">
        <f t="shared" si="6"/>
        <v>-17000</v>
      </c>
    </row>
    <row r="225" spans="1:9" ht="31.2">
      <c r="A225" s="22" t="s">
        <v>165</v>
      </c>
      <c r="B225" s="14" t="s">
        <v>0</v>
      </c>
      <c r="C225" s="14" t="s">
        <v>98</v>
      </c>
      <c r="D225" s="14" t="s">
        <v>100</v>
      </c>
      <c r="E225" s="14" t="s">
        <v>155</v>
      </c>
      <c r="F225" s="14" t="s">
        <v>3</v>
      </c>
      <c r="G225" s="17">
        <f>G226</f>
        <v>25000</v>
      </c>
      <c r="H225" s="117">
        <f t="shared" si="10"/>
        <v>8000</v>
      </c>
      <c r="I225" s="49">
        <f t="shared" si="6"/>
        <v>-17000</v>
      </c>
    </row>
    <row r="226" spans="1:9" ht="46.8">
      <c r="A226" s="22" t="s">
        <v>166</v>
      </c>
      <c r="B226" s="14" t="s">
        <v>0</v>
      </c>
      <c r="C226" s="14" t="s">
        <v>98</v>
      </c>
      <c r="D226" s="14" t="s">
        <v>100</v>
      </c>
      <c r="E226" s="14" t="s">
        <v>160</v>
      </c>
      <c r="F226" s="14" t="s">
        <v>3</v>
      </c>
      <c r="G226" s="17">
        <f>G227</f>
        <v>25000</v>
      </c>
      <c r="H226" s="117">
        <f t="shared" si="10"/>
        <v>8000</v>
      </c>
      <c r="I226" s="49">
        <f t="shared" si="6"/>
        <v>-17000</v>
      </c>
    </row>
    <row r="227" spans="1:9" ht="26.4">
      <c r="A227" s="13" t="s">
        <v>35</v>
      </c>
      <c r="B227" s="14" t="s">
        <v>0</v>
      </c>
      <c r="C227" s="14" t="s">
        <v>98</v>
      </c>
      <c r="D227" s="14" t="s">
        <v>100</v>
      </c>
      <c r="E227" s="14" t="s">
        <v>5</v>
      </c>
      <c r="F227" s="14" t="s">
        <v>3</v>
      </c>
      <c r="G227" s="17">
        <f>G228</f>
        <v>25000</v>
      </c>
      <c r="H227" s="117">
        <f t="shared" si="10"/>
        <v>8000</v>
      </c>
      <c r="I227" s="49">
        <f t="shared" si="6"/>
        <v>-17000</v>
      </c>
    </row>
    <row r="228" spans="1:9">
      <c r="A228" s="31" t="s">
        <v>40</v>
      </c>
      <c r="B228" s="23" t="s">
        <v>0</v>
      </c>
      <c r="C228" s="23" t="s">
        <v>98</v>
      </c>
      <c r="D228" s="23" t="s">
        <v>100</v>
      </c>
      <c r="E228" s="23" t="s">
        <v>5</v>
      </c>
      <c r="F228" s="23" t="s">
        <v>41</v>
      </c>
      <c r="G228" s="119">
        <v>25000</v>
      </c>
      <c r="H228" s="118">
        <v>8000</v>
      </c>
      <c r="I228" s="79">
        <f t="shared" si="6"/>
        <v>-17000</v>
      </c>
    </row>
    <row r="229" spans="1:9">
      <c r="A229" s="38" t="s">
        <v>101</v>
      </c>
      <c r="B229" s="8" t="s">
        <v>0</v>
      </c>
      <c r="C229" s="8" t="s">
        <v>102</v>
      </c>
      <c r="D229" s="8"/>
      <c r="E229" s="8"/>
      <c r="F229" s="8"/>
      <c r="G229" s="9">
        <f t="shared" ref="G229:H233" si="11">G230</f>
        <v>2800000</v>
      </c>
      <c r="H229" s="126">
        <f t="shared" si="11"/>
        <v>2800000</v>
      </c>
      <c r="I229" s="85">
        <f t="shared" si="6"/>
        <v>0</v>
      </c>
    </row>
    <row r="230" spans="1:9" ht="26.4">
      <c r="A230" s="13" t="s">
        <v>140</v>
      </c>
      <c r="B230" s="14" t="s">
        <v>0</v>
      </c>
      <c r="C230" s="14" t="s">
        <v>102</v>
      </c>
      <c r="D230" s="14" t="s">
        <v>12</v>
      </c>
      <c r="E230" s="14" t="s">
        <v>3</v>
      </c>
      <c r="F230" s="14" t="s">
        <v>3</v>
      </c>
      <c r="G230" s="40">
        <f t="shared" si="11"/>
        <v>2800000</v>
      </c>
      <c r="H230" s="117">
        <f t="shared" si="11"/>
        <v>2800000</v>
      </c>
      <c r="I230" s="49">
        <f t="shared" si="6"/>
        <v>0</v>
      </c>
    </row>
    <row r="231" spans="1:9" ht="26.4">
      <c r="A231" s="13" t="s">
        <v>141</v>
      </c>
      <c r="B231" s="14" t="s">
        <v>0</v>
      </c>
      <c r="C231" s="14" t="s">
        <v>102</v>
      </c>
      <c r="D231" s="14" t="s">
        <v>12</v>
      </c>
      <c r="E231" s="14" t="s">
        <v>3</v>
      </c>
      <c r="F231" s="14" t="s">
        <v>3</v>
      </c>
      <c r="G231" s="40">
        <f t="shared" si="11"/>
        <v>2800000</v>
      </c>
      <c r="H231" s="117">
        <f t="shared" si="11"/>
        <v>2800000</v>
      </c>
      <c r="I231" s="49">
        <f t="shared" si="6"/>
        <v>0</v>
      </c>
    </row>
    <row r="232" spans="1:9" ht="60">
      <c r="A232" s="122" t="s">
        <v>183</v>
      </c>
      <c r="B232" s="123" t="s">
        <v>0</v>
      </c>
      <c r="C232" s="60" t="s">
        <v>102</v>
      </c>
      <c r="D232" s="60" t="s">
        <v>103</v>
      </c>
      <c r="E232" s="60" t="s">
        <v>3</v>
      </c>
      <c r="F232" s="60" t="s">
        <v>3</v>
      </c>
      <c r="G232" s="108">
        <f t="shared" si="11"/>
        <v>2800000</v>
      </c>
      <c r="H232" s="125">
        <f t="shared" si="11"/>
        <v>2800000</v>
      </c>
      <c r="I232" s="63">
        <f t="shared" ref="I232:I258" si="12">H232-G232</f>
        <v>0</v>
      </c>
    </row>
    <row r="233" spans="1:9">
      <c r="A233" s="121" t="s">
        <v>104</v>
      </c>
      <c r="B233" s="14" t="s">
        <v>0</v>
      </c>
      <c r="C233" s="14" t="s">
        <v>102</v>
      </c>
      <c r="D233" s="14" t="s">
        <v>103</v>
      </c>
      <c r="E233" s="14" t="s">
        <v>2</v>
      </c>
      <c r="F233" s="14" t="s">
        <v>3</v>
      </c>
      <c r="G233" s="40">
        <f t="shared" si="11"/>
        <v>2800000</v>
      </c>
      <c r="H233" s="117">
        <f t="shared" si="11"/>
        <v>2800000</v>
      </c>
      <c r="I233" s="49">
        <f t="shared" si="12"/>
        <v>0</v>
      </c>
    </row>
    <row r="234" spans="1:9" ht="26.4">
      <c r="A234" s="13" t="s">
        <v>105</v>
      </c>
      <c r="B234" s="14" t="s">
        <v>0</v>
      </c>
      <c r="C234" s="14" t="s">
        <v>102</v>
      </c>
      <c r="D234" s="14" t="s">
        <v>103</v>
      </c>
      <c r="E234" s="14" t="s">
        <v>2</v>
      </c>
      <c r="F234" s="14" t="s">
        <v>106</v>
      </c>
      <c r="G234" s="40">
        <v>2800000</v>
      </c>
      <c r="H234" s="117">
        <v>2800000</v>
      </c>
      <c r="I234" s="49">
        <f t="shared" si="12"/>
        <v>0</v>
      </c>
    </row>
    <row r="235" spans="1:9">
      <c r="A235" s="38" t="s">
        <v>107</v>
      </c>
      <c r="B235" s="8" t="s">
        <v>0</v>
      </c>
      <c r="C235" s="8" t="s">
        <v>108</v>
      </c>
      <c r="D235" s="8"/>
      <c r="E235" s="8"/>
      <c r="F235" s="8"/>
      <c r="G235" s="9">
        <f>G236</f>
        <v>174360</v>
      </c>
      <c r="H235" s="126">
        <f>H236</f>
        <v>203483.18</v>
      </c>
      <c r="I235" s="85">
        <f t="shared" si="12"/>
        <v>29123.179999999993</v>
      </c>
    </row>
    <row r="236" spans="1:9" ht="26.4">
      <c r="A236" s="13" t="s">
        <v>142</v>
      </c>
      <c r="B236" s="14" t="s">
        <v>0</v>
      </c>
      <c r="C236" s="14" t="s">
        <v>108</v>
      </c>
      <c r="D236" s="14" t="s">
        <v>12</v>
      </c>
      <c r="E236" s="14" t="s">
        <v>3</v>
      </c>
      <c r="F236" s="14" t="s">
        <v>3</v>
      </c>
      <c r="G236" s="40">
        <f>G237</f>
        <v>174360</v>
      </c>
      <c r="H236" s="117">
        <f>H237</f>
        <v>203483.18</v>
      </c>
      <c r="I236" s="49">
        <f t="shared" si="12"/>
        <v>29123.179999999993</v>
      </c>
    </row>
    <row r="237" spans="1:9" ht="26.4">
      <c r="A237" s="34" t="s">
        <v>152</v>
      </c>
      <c r="B237" s="14" t="s">
        <v>0</v>
      </c>
      <c r="C237" s="14" t="s">
        <v>108</v>
      </c>
      <c r="D237" s="14" t="s">
        <v>12</v>
      </c>
      <c r="E237" s="14" t="s">
        <v>3</v>
      </c>
      <c r="F237" s="14" t="s">
        <v>3</v>
      </c>
      <c r="G237" s="40">
        <f>G238+G241+G244</f>
        <v>174360</v>
      </c>
      <c r="H237" s="117">
        <f>H238+H241+H244</f>
        <v>203483.18</v>
      </c>
      <c r="I237" s="49">
        <f t="shared" si="12"/>
        <v>29123.179999999993</v>
      </c>
    </row>
    <row r="238" spans="1:9" ht="26.4">
      <c r="A238" s="64" t="s">
        <v>109</v>
      </c>
      <c r="B238" s="60" t="s">
        <v>0</v>
      </c>
      <c r="C238" s="60" t="s">
        <v>108</v>
      </c>
      <c r="D238" s="60" t="s">
        <v>110</v>
      </c>
      <c r="E238" s="60" t="s">
        <v>3</v>
      </c>
      <c r="F238" s="60" t="s">
        <v>3</v>
      </c>
      <c r="G238" s="108">
        <f>G239</f>
        <v>28000</v>
      </c>
      <c r="H238" s="125">
        <f>H239</f>
        <v>9325.92</v>
      </c>
      <c r="I238" s="63">
        <f t="shared" si="12"/>
        <v>-18674.080000000002</v>
      </c>
    </row>
    <row r="239" spans="1:9">
      <c r="A239" s="13" t="s">
        <v>111</v>
      </c>
      <c r="B239" s="14" t="s">
        <v>0</v>
      </c>
      <c r="C239" s="14" t="s">
        <v>108</v>
      </c>
      <c r="D239" s="14" t="s">
        <v>110</v>
      </c>
      <c r="E239" s="14" t="s">
        <v>112</v>
      </c>
      <c r="F239" s="14" t="s">
        <v>3</v>
      </c>
      <c r="G239" s="40">
        <f>G240</f>
        <v>28000</v>
      </c>
      <c r="H239" s="48">
        <f>H240</f>
        <v>9325.92</v>
      </c>
      <c r="I239" s="49">
        <f t="shared" si="12"/>
        <v>-18674.080000000002</v>
      </c>
    </row>
    <row r="240" spans="1:9">
      <c r="A240" s="31" t="s">
        <v>113</v>
      </c>
      <c r="B240" s="23" t="s">
        <v>0</v>
      </c>
      <c r="C240" s="23" t="s">
        <v>108</v>
      </c>
      <c r="D240" s="23" t="s">
        <v>110</v>
      </c>
      <c r="E240" s="23" t="s">
        <v>112</v>
      </c>
      <c r="F240" s="23" t="s">
        <v>114</v>
      </c>
      <c r="G240" s="42">
        <v>28000</v>
      </c>
      <c r="H240" s="78">
        <v>9325.92</v>
      </c>
      <c r="I240" s="79">
        <f t="shared" si="12"/>
        <v>-18674.080000000002</v>
      </c>
    </row>
    <row r="241" spans="1:9">
      <c r="A241" s="64" t="s">
        <v>115</v>
      </c>
      <c r="B241" s="60" t="s">
        <v>0</v>
      </c>
      <c r="C241" s="60" t="s">
        <v>108</v>
      </c>
      <c r="D241" s="60" t="s">
        <v>116</v>
      </c>
      <c r="E241" s="60" t="s">
        <v>3</v>
      </c>
      <c r="F241" s="60" t="s">
        <v>3</v>
      </c>
      <c r="G241" s="108">
        <f>G242</f>
        <v>81360</v>
      </c>
      <c r="H241" s="125">
        <f>H242</f>
        <v>97632</v>
      </c>
      <c r="I241" s="63">
        <f t="shared" si="12"/>
        <v>16272</v>
      </c>
    </row>
    <row r="242" spans="1:9" ht="26.4">
      <c r="A242" s="13" t="s">
        <v>117</v>
      </c>
      <c r="B242" s="14" t="s">
        <v>0</v>
      </c>
      <c r="C242" s="14" t="s">
        <v>108</v>
      </c>
      <c r="D242" s="14" t="s">
        <v>116</v>
      </c>
      <c r="E242" s="14" t="s">
        <v>227</v>
      </c>
      <c r="F242" s="14" t="s">
        <v>3</v>
      </c>
      <c r="G242" s="40">
        <f>G243</f>
        <v>81360</v>
      </c>
      <c r="H242" s="117">
        <f>H243</f>
        <v>97632</v>
      </c>
      <c r="I242" s="49">
        <f t="shared" si="12"/>
        <v>16272</v>
      </c>
    </row>
    <row r="243" spans="1:9" ht="26.4">
      <c r="A243" s="31" t="s">
        <v>118</v>
      </c>
      <c r="B243" s="23" t="s">
        <v>0</v>
      </c>
      <c r="C243" s="23" t="s">
        <v>108</v>
      </c>
      <c r="D243" s="23" t="s">
        <v>116</v>
      </c>
      <c r="E243" s="23" t="s">
        <v>227</v>
      </c>
      <c r="F243" s="23" t="s">
        <v>119</v>
      </c>
      <c r="G243" s="42">
        <v>81360</v>
      </c>
      <c r="H243" s="118">
        <v>97632</v>
      </c>
      <c r="I243" s="79">
        <f t="shared" si="12"/>
        <v>16272</v>
      </c>
    </row>
    <row r="244" spans="1:9" ht="26.4">
      <c r="A244" s="64" t="s">
        <v>120</v>
      </c>
      <c r="B244" s="60" t="s">
        <v>0</v>
      </c>
      <c r="C244" s="60" t="s">
        <v>108</v>
      </c>
      <c r="D244" s="60" t="s">
        <v>121</v>
      </c>
      <c r="E244" s="60" t="s">
        <v>3</v>
      </c>
      <c r="F244" s="60" t="s">
        <v>3</v>
      </c>
      <c r="G244" s="108">
        <v>65000</v>
      </c>
      <c r="H244" s="125">
        <f>H245</f>
        <v>96525.26</v>
      </c>
      <c r="I244" s="63">
        <f t="shared" si="12"/>
        <v>31525.259999999995</v>
      </c>
    </row>
    <row r="245" spans="1:9">
      <c r="A245" s="13" t="s">
        <v>104</v>
      </c>
      <c r="B245" s="14" t="s">
        <v>0</v>
      </c>
      <c r="C245" s="14" t="s">
        <v>108</v>
      </c>
      <c r="D245" s="14" t="s">
        <v>121</v>
      </c>
      <c r="E245" s="14" t="s">
        <v>2</v>
      </c>
      <c r="F245" s="14" t="s">
        <v>3</v>
      </c>
      <c r="G245" s="40">
        <v>65000</v>
      </c>
      <c r="H245" s="117">
        <f>H246</f>
        <v>96525.26</v>
      </c>
      <c r="I245" s="49">
        <f t="shared" si="12"/>
        <v>31525.259999999995</v>
      </c>
    </row>
    <row r="246" spans="1:9" ht="26.4">
      <c r="A246" s="31" t="s">
        <v>105</v>
      </c>
      <c r="B246" s="23" t="s">
        <v>0</v>
      </c>
      <c r="C246" s="23" t="s">
        <v>108</v>
      </c>
      <c r="D246" s="23" t="s">
        <v>121</v>
      </c>
      <c r="E246" s="23" t="s">
        <v>2</v>
      </c>
      <c r="F246" s="23" t="s">
        <v>106</v>
      </c>
      <c r="G246" s="42">
        <v>65000</v>
      </c>
      <c r="H246" s="118">
        <v>96525.26</v>
      </c>
      <c r="I246" s="79">
        <f t="shared" si="12"/>
        <v>31525.259999999995</v>
      </c>
    </row>
    <row r="247" spans="1:9">
      <c r="A247" s="38" t="s">
        <v>122</v>
      </c>
      <c r="B247" s="8" t="s">
        <v>0</v>
      </c>
      <c r="C247" s="8" t="s">
        <v>123</v>
      </c>
      <c r="D247" s="8"/>
      <c r="E247" s="8"/>
      <c r="F247" s="8"/>
      <c r="G247" s="9">
        <f>G248</f>
        <v>5000</v>
      </c>
      <c r="H247" s="126">
        <f>H248</f>
        <v>5000</v>
      </c>
      <c r="I247" s="85">
        <f t="shared" si="12"/>
        <v>0</v>
      </c>
    </row>
    <row r="248" spans="1:9" ht="26.4">
      <c r="A248" s="13" t="s">
        <v>143</v>
      </c>
      <c r="B248" s="14" t="s">
        <v>0</v>
      </c>
      <c r="C248" s="14" t="s">
        <v>123</v>
      </c>
      <c r="D248" s="14" t="s">
        <v>12</v>
      </c>
      <c r="E248" s="14" t="s">
        <v>3</v>
      </c>
      <c r="F248" s="14" t="s">
        <v>3</v>
      </c>
      <c r="G248" s="40">
        <v>5000</v>
      </c>
      <c r="H248" s="48">
        <f>H249</f>
        <v>5000</v>
      </c>
      <c r="I248" s="49">
        <f t="shared" si="12"/>
        <v>0</v>
      </c>
    </row>
    <row r="249" spans="1:9" ht="66">
      <c r="A249" s="89" t="s">
        <v>144</v>
      </c>
      <c r="B249" s="90" t="s">
        <v>0</v>
      </c>
      <c r="C249" s="90" t="s">
        <v>123</v>
      </c>
      <c r="D249" s="90" t="s">
        <v>12</v>
      </c>
      <c r="E249" s="90" t="s">
        <v>3</v>
      </c>
      <c r="F249" s="90" t="s">
        <v>3</v>
      </c>
      <c r="G249" s="20">
        <v>5000</v>
      </c>
      <c r="H249" s="91">
        <f>H250</f>
        <v>5000</v>
      </c>
      <c r="I249" s="92">
        <f t="shared" si="12"/>
        <v>0</v>
      </c>
    </row>
    <row r="250" spans="1:9" ht="26.4">
      <c r="A250" s="86" t="s">
        <v>124</v>
      </c>
      <c r="B250" s="74" t="s">
        <v>0</v>
      </c>
      <c r="C250" s="74" t="s">
        <v>123</v>
      </c>
      <c r="D250" s="74" t="s">
        <v>125</v>
      </c>
      <c r="E250" s="74" t="s">
        <v>3</v>
      </c>
      <c r="F250" s="74" t="s">
        <v>3</v>
      </c>
      <c r="G250" s="107">
        <v>5000</v>
      </c>
      <c r="H250" s="76">
        <f>H251</f>
        <v>5000</v>
      </c>
      <c r="I250" s="77">
        <f t="shared" si="12"/>
        <v>0</v>
      </c>
    </row>
    <row r="251" spans="1:9">
      <c r="A251" s="13" t="s">
        <v>104</v>
      </c>
      <c r="B251" s="14" t="s">
        <v>0</v>
      </c>
      <c r="C251" s="14" t="s">
        <v>123</v>
      </c>
      <c r="D251" s="14" t="s">
        <v>125</v>
      </c>
      <c r="E251" s="14" t="s">
        <v>2</v>
      </c>
      <c r="F251" s="14" t="s">
        <v>3</v>
      </c>
      <c r="G251" s="40">
        <v>5000</v>
      </c>
      <c r="H251" s="48">
        <f>H252</f>
        <v>5000</v>
      </c>
      <c r="I251" s="49">
        <f t="shared" si="12"/>
        <v>0</v>
      </c>
    </row>
    <row r="252" spans="1:9" ht="26.4">
      <c r="A252" s="31" t="s">
        <v>105</v>
      </c>
      <c r="B252" s="23" t="s">
        <v>0</v>
      </c>
      <c r="C252" s="23" t="s">
        <v>123</v>
      </c>
      <c r="D252" s="23" t="s">
        <v>125</v>
      </c>
      <c r="E252" s="23" t="s">
        <v>2</v>
      </c>
      <c r="F252" s="23" t="s">
        <v>106</v>
      </c>
      <c r="G252" s="42">
        <v>5000</v>
      </c>
      <c r="H252" s="78">
        <v>5000</v>
      </c>
      <c r="I252" s="79">
        <f t="shared" si="12"/>
        <v>0</v>
      </c>
    </row>
    <row r="253" spans="1:9" ht="36">
      <c r="A253" s="173" t="s">
        <v>233</v>
      </c>
      <c r="B253" s="174" t="s">
        <v>0</v>
      </c>
      <c r="C253" s="174" t="s">
        <v>234</v>
      </c>
      <c r="D253" s="174"/>
      <c r="E253" s="8"/>
      <c r="F253" s="8"/>
      <c r="G253" s="9">
        <f>G254</f>
        <v>0</v>
      </c>
      <c r="H253" s="126">
        <f>H254</f>
        <v>3231242</v>
      </c>
      <c r="I253" s="85">
        <f t="shared" si="12"/>
        <v>3231242</v>
      </c>
    </row>
    <row r="254" spans="1:9" ht="34.200000000000003">
      <c r="A254" s="175" t="s">
        <v>127</v>
      </c>
      <c r="B254" s="176" t="s">
        <v>0</v>
      </c>
      <c r="C254" s="176" t="s">
        <v>234</v>
      </c>
      <c r="D254" s="177" t="s">
        <v>235</v>
      </c>
      <c r="E254" s="14" t="s">
        <v>3</v>
      </c>
      <c r="F254" s="14" t="s">
        <v>3</v>
      </c>
      <c r="G254" s="40">
        <v>0</v>
      </c>
      <c r="H254" s="48">
        <f>H256</f>
        <v>3231242</v>
      </c>
      <c r="I254" s="49">
        <f t="shared" si="12"/>
        <v>3231242</v>
      </c>
    </row>
    <row r="255" spans="1:9" ht="34.200000000000003">
      <c r="A255" s="175" t="s">
        <v>236</v>
      </c>
      <c r="B255" s="176" t="s">
        <v>0</v>
      </c>
      <c r="C255" s="176" t="s">
        <v>234</v>
      </c>
      <c r="D255" s="176" t="s">
        <v>237</v>
      </c>
      <c r="E255" s="90" t="s">
        <v>3</v>
      </c>
      <c r="F255" s="90" t="s">
        <v>3</v>
      </c>
      <c r="G255" s="20">
        <v>0</v>
      </c>
      <c r="H255" s="91">
        <f>H256</f>
        <v>3231242</v>
      </c>
      <c r="I255" s="92">
        <f t="shared" si="12"/>
        <v>3231242</v>
      </c>
    </row>
    <row r="256" spans="1:9" ht="36">
      <c r="A256" s="178" t="s">
        <v>238</v>
      </c>
      <c r="B256" s="179" t="s">
        <v>0</v>
      </c>
      <c r="C256" s="179" t="s">
        <v>234</v>
      </c>
      <c r="D256" s="179" t="s">
        <v>237</v>
      </c>
      <c r="E256" s="90" t="s">
        <v>3</v>
      </c>
      <c r="F256" s="90" t="s">
        <v>3</v>
      </c>
      <c r="G256" s="20">
        <v>0</v>
      </c>
      <c r="H256" s="91">
        <f>H257</f>
        <v>3231242</v>
      </c>
      <c r="I256" s="92">
        <f t="shared" si="12"/>
        <v>3231242</v>
      </c>
    </row>
    <row r="257" spans="1:9">
      <c r="A257" s="175" t="s">
        <v>104</v>
      </c>
      <c r="B257" s="176" t="s">
        <v>0</v>
      </c>
      <c r="C257" s="176" t="s">
        <v>234</v>
      </c>
      <c r="D257" s="176" t="s">
        <v>237</v>
      </c>
      <c r="E257" s="14" t="s">
        <v>2</v>
      </c>
      <c r="F257" s="14" t="s">
        <v>3</v>
      </c>
      <c r="G257" s="40">
        <v>0</v>
      </c>
      <c r="H257" s="48">
        <f>H258</f>
        <v>3231242</v>
      </c>
      <c r="I257" s="49">
        <f t="shared" si="12"/>
        <v>3231242</v>
      </c>
    </row>
    <row r="258" spans="1:9" ht="22.8">
      <c r="A258" s="180" t="s">
        <v>105</v>
      </c>
      <c r="B258" s="181" t="s">
        <v>0</v>
      </c>
      <c r="C258" s="181" t="s">
        <v>234</v>
      </c>
      <c r="D258" s="181" t="s">
        <v>237</v>
      </c>
      <c r="E258" s="23" t="s">
        <v>2</v>
      </c>
      <c r="F258" s="23" t="s">
        <v>106</v>
      </c>
      <c r="G258" s="42">
        <v>0</v>
      </c>
      <c r="H258" s="78">
        <v>3231242</v>
      </c>
      <c r="I258" s="79">
        <f t="shared" si="12"/>
        <v>3231242</v>
      </c>
    </row>
    <row r="259" spans="1:9">
      <c r="A259" s="43"/>
      <c r="B259" s="43"/>
      <c r="C259" s="43"/>
      <c r="D259" s="43"/>
      <c r="E259" s="43"/>
      <c r="F259" s="43"/>
      <c r="G259" s="44"/>
    </row>
  </sheetData>
  <mergeCells count="16">
    <mergeCell ref="G6:I6"/>
    <mergeCell ref="D1:I1"/>
    <mergeCell ref="D2:I2"/>
    <mergeCell ref="D3:I3"/>
    <mergeCell ref="D4:I4"/>
    <mergeCell ref="G5:I5"/>
    <mergeCell ref="H8:H9"/>
    <mergeCell ref="I8:I9"/>
    <mergeCell ref="A7:I7"/>
    <mergeCell ref="A8:A9"/>
    <mergeCell ref="B8:B9"/>
    <mergeCell ref="C8:C9"/>
    <mergeCell ref="D8:D9"/>
    <mergeCell ref="E8:E9"/>
    <mergeCell ref="F8:F9"/>
    <mergeCell ref="G8:G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I259"/>
  <sheetViews>
    <sheetView topLeftCell="A166" workbookViewId="0">
      <selection activeCell="A14" sqref="A14"/>
    </sheetView>
  </sheetViews>
  <sheetFormatPr defaultRowHeight="16.8"/>
  <cols>
    <col min="1" max="1" width="51.6640625" style="45" customWidth="1"/>
    <col min="2" max="2" width="5" style="45" hidden="1" customWidth="1"/>
    <col min="3" max="3" width="9.21875" style="45" hidden="1" customWidth="1"/>
    <col min="4" max="4" width="13.77734375" style="45" customWidth="1"/>
    <col min="5" max="5" width="8.77734375" style="45" customWidth="1"/>
    <col min="6" max="6" width="5.44140625" style="45" hidden="1" customWidth="1"/>
    <col min="7" max="7" width="14.6640625" style="46" customWidth="1"/>
    <col min="8" max="8" width="16.77734375" style="47" customWidth="1"/>
    <col min="9" max="9" width="20" style="47" customWidth="1"/>
  </cols>
  <sheetData>
    <row r="1" spans="1:9" ht="15">
      <c r="A1" s="1"/>
      <c r="B1" s="1"/>
      <c r="C1" s="1"/>
      <c r="D1" s="188" t="s">
        <v>248</v>
      </c>
      <c r="E1" s="188"/>
      <c r="F1" s="188"/>
      <c r="G1" s="188"/>
      <c r="H1" s="188"/>
      <c r="I1" s="188"/>
    </row>
    <row r="2" spans="1:9" ht="15">
      <c r="A2" s="1"/>
      <c r="B2" s="1"/>
      <c r="C2" s="1"/>
      <c r="D2" s="189" t="s">
        <v>188</v>
      </c>
      <c r="E2" s="189"/>
      <c r="F2" s="189"/>
      <c r="G2" s="189"/>
      <c r="H2" s="189"/>
      <c r="I2" s="189"/>
    </row>
    <row r="3" spans="1:9" ht="15">
      <c r="A3" s="1"/>
      <c r="B3" s="1"/>
      <c r="C3" s="1"/>
      <c r="D3" s="188" t="s">
        <v>189</v>
      </c>
      <c r="E3" s="188"/>
      <c r="F3" s="188"/>
      <c r="G3" s="188"/>
      <c r="H3" s="188"/>
      <c r="I3" s="188"/>
    </row>
    <row r="4" spans="1:9" ht="15">
      <c r="A4" s="1"/>
      <c r="B4" s="1"/>
      <c r="C4" s="1"/>
      <c r="D4" s="188" t="s">
        <v>197</v>
      </c>
      <c r="E4" s="188"/>
      <c r="F4" s="188"/>
      <c r="G4" s="188"/>
      <c r="H4" s="188"/>
      <c r="I4" s="188"/>
    </row>
    <row r="5" spans="1:9" ht="15">
      <c r="A5" s="1"/>
      <c r="B5" s="1"/>
      <c r="C5" s="1"/>
      <c r="D5" s="182"/>
      <c r="E5" s="182"/>
      <c r="F5" s="182"/>
      <c r="G5" s="188" t="s">
        <v>232</v>
      </c>
      <c r="H5" s="188"/>
      <c r="I5" s="188"/>
    </row>
    <row r="6" spans="1:9" ht="15">
      <c r="A6" s="1"/>
      <c r="B6" s="1"/>
      <c r="C6" s="1"/>
      <c r="D6" s="182"/>
      <c r="E6" s="182"/>
      <c r="F6" s="182"/>
      <c r="G6" s="188" t="s">
        <v>239</v>
      </c>
      <c r="H6" s="188"/>
      <c r="I6" s="188"/>
    </row>
    <row r="7" spans="1:9" ht="60.6" customHeight="1">
      <c r="A7" s="190" t="s">
        <v>241</v>
      </c>
      <c r="B7" s="190"/>
      <c r="C7" s="190"/>
      <c r="D7" s="190"/>
      <c r="E7" s="190"/>
      <c r="F7" s="190"/>
      <c r="G7" s="190"/>
      <c r="H7" s="190"/>
      <c r="I7" s="190"/>
    </row>
    <row r="8" spans="1:9" ht="14.4">
      <c r="A8" s="192" t="s">
        <v>184</v>
      </c>
      <c r="B8" s="192" t="s">
        <v>185</v>
      </c>
      <c r="C8" s="192" t="s">
        <v>7</v>
      </c>
      <c r="D8" s="192" t="s">
        <v>8</v>
      </c>
      <c r="E8" s="194" t="s">
        <v>186</v>
      </c>
      <c r="F8" s="192" t="s">
        <v>9</v>
      </c>
      <c r="G8" s="191" t="s">
        <v>187</v>
      </c>
      <c r="H8" s="185" t="s">
        <v>198</v>
      </c>
      <c r="I8" s="187" t="s">
        <v>199</v>
      </c>
    </row>
    <row r="9" spans="1:9" ht="39.6" customHeight="1">
      <c r="A9" s="193"/>
      <c r="B9" s="193"/>
      <c r="C9" s="193"/>
      <c r="D9" s="193"/>
      <c r="E9" s="195"/>
      <c r="F9" s="193"/>
      <c r="G9" s="191"/>
      <c r="H9" s="186"/>
      <c r="I9" s="187"/>
    </row>
    <row r="10" spans="1:9" ht="26.4">
      <c r="A10" s="4" t="s">
        <v>10</v>
      </c>
      <c r="B10" s="5" t="s">
        <v>0</v>
      </c>
      <c r="C10" s="5" t="s">
        <v>11</v>
      </c>
      <c r="D10" s="5" t="s">
        <v>12</v>
      </c>
      <c r="E10" s="5" t="s">
        <v>3</v>
      </c>
      <c r="F10" s="5" t="s">
        <v>3</v>
      </c>
      <c r="G10" s="6">
        <f>G11+G76+G93+G107+G120+G221+G229+G235+G247</f>
        <v>9927557</v>
      </c>
      <c r="H10" s="171">
        <f>H11+H76+H93+H107+H120+H221+H229+H235+H247+H253</f>
        <v>17571676.73</v>
      </c>
      <c r="I10" s="171">
        <f>I11+I76+I93+I107+I120+I221+I229+I235+I247+I253</f>
        <v>7644119.7299999995</v>
      </c>
    </row>
    <row r="11" spans="1:9" ht="22.8" customHeight="1">
      <c r="A11" s="7" t="s">
        <v>167</v>
      </c>
      <c r="B11" s="8" t="s">
        <v>0</v>
      </c>
      <c r="C11" s="8" t="s">
        <v>168</v>
      </c>
      <c r="D11" s="8"/>
      <c r="E11" s="8"/>
      <c r="F11" s="8"/>
      <c r="G11" s="9">
        <f>G12+G18+G55+G61</f>
        <v>4073256.5199999996</v>
      </c>
      <c r="H11" s="84">
        <f>H12+H18+H55+H61</f>
        <v>4719672.2699999996</v>
      </c>
      <c r="I11" s="85">
        <f t="shared" ref="I11:I80" si="0">H11-G11</f>
        <v>646415.75</v>
      </c>
    </row>
    <row r="12" spans="1:9" ht="39.6">
      <c r="A12" s="10" t="s">
        <v>13</v>
      </c>
      <c r="B12" s="11" t="s">
        <v>0</v>
      </c>
      <c r="C12" s="11" t="s">
        <v>14</v>
      </c>
      <c r="D12" s="11" t="s">
        <v>12</v>
      </c>
      <c r="E12" s="11" t="s">
        <v>3</v>
      </c>
      <c r="F12" s="11" t="s">
        <v>3</v>
      </c>
      <c r="G12" s="12">
        <v>57600</v>
      </c>
      <c r="H12" s="56">
        <f>H13</f>
        <v>68400</v>
      </c>
      <c r="I12" s="57">
        <f t="shared" si="0"/>
        <v>10800</v>
      </c>
    </row>
    <row r="13" spans="1:9" ht="26.4">
      <c r="A13" s="13" t="s">
        <v>15</v>
      </c>
      <c r="B13" s="14" t="s">
        <v>0</v>
      </c>
      <c r="C13" s="14" t="s">
        <v>14</v>
      </c>
      <c r="D13" s="14" t="s">
        <v>16</v>
      </c>
      <c r="E13" s="14" t="s">
        <v>3</v>
      </c>
      <c r="F13" s="14" t="s">
        <v>3</v>
      </c>
      <c r="G13" s="15">
        <v>57600</v>
      </c>
      <c r="H13" s="48">
        <f>H14</f>
        <v>68400</v>
      </c>
      <c r="I13" s="49">
        <f t="shared" si="0"/>
        <v>10800</v>
      </c>
    </row>
    <row r="14" spans="1:9" ht="39.6">
      <c r="A14" s="13" t="s">
        <v>127</v>
      </c>
      <c r="B14" s="14" t="s">
        <v>0</v>
      </c>
      <c r="C14" s="14" t="s">
        <v>14</v>
      </c>
      <c r="D14" s="14" t="s">
        <v>16</v>
      </c>
      <c r="E14" s="14" t="s">
        <v>3</v>
      </c>
      <c r="F14" s="14" t="s">
        <v>3</v>
      </c>
      <c r="G14" s="15">
        <v>57600</v>
      </c>
      <c r="H14" s="48">
        <f>H15</f>
        <v>68400</v>
      </c>
      <c r="I14" s="49">
        <f t="shared" si="0"/>
        <v>10800</v>
      </c>
    </row>
    <row r="15" spans="1:9" ht="39.6">
      <c r="A15" s="13" t="s">
        <v>129</v>
      </c>
      <c r="B15" s="14" t="s">
        <v>0</v>
      </c>
      <c r="C15" s="14" t="s">
        <v>14</v>
      </c>
      <c r="D15" s="14" t="s">
        <v>16</v>
      </c>
      <c r="E15" s="14" t="s">
        <v>3</v>
      </c>
      <c r="F15" s="14" t="s">
        <v>3</v>
      </c>
      <c r="G15" s="15">
        <v>57600</v>
      </c>
      <c r="H15" s="48">
        <f>H16</f>
        <v>68400</v>
      </c>
      <c r="I15" s="49">
        <f t="shared" si="0"/>
        <v>10800</v>
      </c>
    </row>
    <row r="16" spans="1:9" ht="39.6">
      <c r="A16" s="13" t="s">
        <v>17</v>
      </c>
      <c r="B16" s="14" t="s">
        <v>0</v>
      </c>
      <c r="C16" s="14" t="s">
        <v>14</v>
      </c>
      <c r="D16" s="14" t="s">
        <v>16</v>
      </c>
      <c r="E16" s="14" t="s">
        <v>200</v>
      </c>
      <c r="F16" s="14" t="s">
        <v>3</v>
      </c>
      <c r="G16" s="15">
        <v>57600</v>
      </c>
      <c r="H16" s="48">
        <f>H17</f>
        <v>68400</v>
      </c>
      <c r="I16" s="49">
        <f t="shared" si="0"/>
        <v>10800</v>
      </c>
    </row>
    <row r="17" spans="1:9">
      <c r="A17" s="31" t="s">
        <v>18</v>
      </c>
      <c r="B17" s="23" t="s">
        <v>0</v>
      </c>
      <c r="C17" s="23" t="s">
        <v>14</v>
      </c>
      <c r="D17" s="23" t="s">
        <v>16</v>
      </c>
      <c r="E17" s="23" t="s">
        <v>200</v>
      </c>
      <c r="F17" s="23" t="s">
        <v>192</v>
      </c>
      <c r="G17" s="32">
        <v>57600</v>
      </c>
      <c r="H17" s="78">
        <v>68400</v>
      </c>
      <c r="I17" s="79">
        <f t="shared" si="0"/>
        <v>10800</v>
      </c>
    </row>
    <row r="18" spans="1:9" ht="52.8">
      <c r="A18" s="10" t="s">
        <v>19</v>
      </c>
      <c r="B18" s="11" t="s">
        <v>0</v>
      </c>
      <c r="C18" s="11" t="s">
        <v>20</v>
      </c>
      <c r="D18" s="11" t="s">
        <v>12</v>
      </c>
      <c r="E18" s="11" t="s">
        <v>3</v>
      </c>
      <c r="F18" s="11" t="s">
        <v>3</v>
      </c>
      <c r="G18" s="16">
        <f>G19</f>
        <v>3525656.5199999996</v>
      </c>
      <c r="H18" s="56">
        <f>H21+H48</f>
        <v>3961458.2699999996</v>
      </c>
      <c r="I18" s="57">
        <f t="shared" si="0"/>
        <v>435801.75</v>
      </c>
    </row>
    <row r="19" spans="1:9" ht="39.6">
      <c r="A19" s="13" t="s">
        <v>127</v>
      </c>
      <c r="B19" s="14" t="s">
        <v>0</v>
      </c>
      <c r="C19" s="14" t="s">
        <v>20</v>
      </c>
      <c r="D19" s="14" t="s">
        <v>12</v>
      </c>
      <c r="E19" s="14" t="s">
        <v>3</v>
      </c>
      <c r="F19" s="14" t="s">
        <v>3</v>
      </c>
      <c r="G19" s="17">
        <f>G20</f>
        <v>3525656.5199999996</v>
      </c>
      <c r="H19" s="48">
        <f>H20</f>
        <v>3961458.2699999996</v>
      </c>
      <c r="I19" s="49">
        <f t="shared" si="0"/>
        <v>435801.75</v>
      </c>
    </row>
    <row r="20" spans="1:9" ht="39.6">
      <c r="A20" s="13" t="s">
        <v>128</v>
      </c>
      <c r="B20" s="14" t="s">
        <v>0</v>
      </c>
      <c r="C20" s="14" t="s">
        <v>20</v>
      </c>
      <c r="D20" s="14" t="s">
        <v>12</v>
      </c>
      <c r="E20" s="14" t="s">
        <v>3</v>
      </c>
      <c r="F20" s="14" t="s">
        <v>3</v>
      </c>
      <c r="G20" s="17">
        <f>G21+G48</f>
        <v>3525656.5199999996</v>
      </c>
      <c r="H20" s="48">
        <f>H21+H48</f>
        <v>3961458.2699999996</v>
      </c>
      <c r="I20" s="49">
        <f t="shared" si="0"/>
        <v>435801.75</v>
      </c>
    </row>
    <row r="21" spans="1:9">
      <c r="A21" s="69" t="s">
        <v>21</v>
      </c>
      <c r="B21" s="74" t="s">
        <v>0</v>
      </c>
      <c r="C21" s="74" t="s">
        <v>20</v>
      </c>
      <c r="D21" s="74" t="s">
        <v>22</v>
      </c>
      <c r="E21" s="74" t="s">
        <v>3</v>
      </c>
      <c r="F21" s="74" t="s">
        <v>3</v>
      </c>
      <c r="G21" s="75">
        <f>G23+G31+G42</f>
        <v>3035183.3</v>
      </c>
      <c r="H21" s="76">
        <f>H22+H30+H42</f>
        <v>3422083.6999999997</v>
      </c>
      <c r="I21" s="77">
        <f t="shared" si="0"/>
        <v>386900.39999999991</v>
      </c>
    </row>
    <row r="22" spans="1:9" ht="66">
      <c r="A22" s="58" t="s">
        <v>153</v>
      </c>
      <c r="B22" s="60" t="s">
        <v>0</v>
      </c>
      <c r="C22" s="60" t="s">
        <v>20</v>
      </c>
      <c r="D22" s="60" t="s">
        <v>22</v>
      </c>
      <c r="E22" s="60" t="s">
        <v>157</v>
      </c>
      <c r="F22" s="61">
        <v>0</v>
      </c>
      <c r="G22" s="59">
        <f>G23</f>
        <v>1763738.76</v>
      </c>
      <c r="H22" s="62">
        <f>H24+H26+H28</f>
        <v>1748585.25</v>
      </c>
      <c r="I22" s="63">
        <f t="shared" si="0"/>
        <v>-15153.510000000009</v>
      </c>
    </row>
    <row r="23" spans="1:9" ht="26.4">
      <c r="A23" s="13" t="s">
        <v>154</v>
      </c>
      <c r="B23" s="14" t="s">
        <v>0</v>
      </c>
      <c r="C23" s="14" t="s">
        <v>20</v>
      </c>
      <c r="D23" s="14" t="s">
        <v>22</v>
      </c>
      <c r="E23" s="14" t="s">
        <v>156</v>
      </c>
      <c r="F23" s="17">
        <v>0</v>
      </c>
      <c r="G23" s="18">
        <f>G24+G29</f>
        <v>1763738.76</v>
      </c>
      <c r="H23" s="48">
        <f>H24+H26+H28</f>
        <v>1748585.25</v>
      </c>
      <c r="I23" s="49">
        <f t="shared" si="0"/>
        <v>-15153.510000000009</v>
      </c>
    </row>
    <row r="24" spans="1:9" ht="26.4">
      <c r="A24" s="4" t="s">
        <v>23</v>
      </c>
      <c r="B24" s="5" t="s">
        <v>0</v>
      </c>
      <c r="C24" s="5" t="s">
        <v>20</v>
      </c>
      <c r="D24" s="5" t="s">
        <v>22</v>
      </c>
      <c r="E24" s="5" t="s">
        <v>24</v>
      </c>
      <c r="F24" s="5" t="s">
        <v>3</v>
      </c>
      <c r="G24" s="19">
        <f>G25</f>
        <v>1354638</v>
      </c>
      <c r="H24" s="52">
        <f>H25</f>
        <v>1342891.57</v>
      </c>
      <c r="I24" s="53">
        <f t="shared" si="0"/>
        <v>-11746.429999999935</v>
      </c>
    </row>
    <row r="25" spans="1:9">
      <c r="A25" s="31" t="s">
        <v>25</v>
      </c>
      <c r="B25" s="23" t="s">
        <v>0</v>
      </c>
      <c r="C25" s="23" t="s">
        <v>20</v>
      </c>
      <c r="D25" s="23" t="s">
        <v>22</v>
      </c>
      <c r="E25" s="23" t="s">
        <v>24</v>
      </c>
      <c r="F25" s="23" t="s">
        <v>26</v>
      </c>
      <c r="G25" s="32">
        <v>1354638</v>
      </c>
      <c r="H25" s="78">
        <v>1342891.57</v>
      </c>
      <c r="I25" s="79">
        <f t="shared" si="0"/>
        <v>-11746.429999999935</v>
      </c>
    </row>
    <row r="26" spans="1:9" ht="26.4">
      <c r="A26" s="4" t="s">
        <v>201</v>
      </c>
      <c r="B26" s="5" t="s">
        <v>0</v>
      </c>
      <c r="C26" s="5" t="s">
        <v>20</v>
      </c>
      <c r="D26" s="5" t="s">
        <v>22</v>
      </c>
      <c r="E26" s="5" t="s">
        <v>202</v>
      </c>
      <c r="F26" s="5" t="s">
        <v>3</v>
      </c>
      <c r="G26" s="19">
        <v>0</v>
      </c>
      <c r="H26" s="52">
        <f>H27</f>
        <v>600</v>
      </c>
      <c r="I26" s="53">
        <f>H26-G26</f>
        <v>600</v>
      </c>
    </row>
    <row r="27" spans="1:9">
      <c r="A27" s="31" t="s">
        <v>25</v>
      </c>
      <c r="B27" s="23" t="s">
        <v>0</v>
      </c>
      <c r="C27" s="23" t="s">
        <v>20</v>
      </c>
      <c r="D27" s="23" t="s">
        <v>22</v>
      </c>
      <c r="E27" s="23" t="s">
        <v>202</v>
      </c>
      <c r="F27" s="23" t="s">
        <v>203</v>
      </c>
      <c r="G27" s="32">
        <v>0</v>
      </c>
      <c r="H27" s="78">
        <v>600</v>
      </c>
      <c r="I27" s="79">
        <f>H27-G27</f>
        <v>600</v>
      </c>
    </row>
    <row r="28" spans="1:9" ht="52.8">
      <c r="A28" s="4" t="s">
        <v>27</v>
      </c>
      <c r="B28" s="5" t="s">
        <v>0</v>
      </c>
      <c r="C28" s="5" t="s">
        <v>20</v>
      </c>
      <c r="D28" s="5" t="s">
        <v>22</v>
      </c>
      <c r="E28" s="5" t="s">
        <v>28</v>
      </c>
      <c r="F28" s="5" t="s">
        <v>3</v>
      </c>
      <c r="G28" s="19">
        <f>G29</f>
        <v>409100.76</v>
      </c>
      <c r="H28" s="52">
        <f>H29</f>
        <v>405093.68</v>
      </c>
      <c r="I28" s="53">
        <f t="shared" si="0"/>
        <v>-4007.0800000000163</v>
      </c>
    </row>
    <row r="29" spans="1:9">
      <c r="A29" s="31" t="s">
        <v>151</v>
      </c>
      <c r="B29" s="23" t="s">
        <v>0</v>
      </c>
      <c r="C29" s="23" t="s">
        <v>20</v>
      </c>
      <c r="D29" s="23" t="s">
        <v>22</v>
      </c>
      <c r="E29" s="23" t="s">
        <v>28</v>
      </c>
      <c r="F29" s="23" t="s">
        <v>30</v>
      </c>
      <c r="G29" s="32">
        <v>409100.76</v>
      </c>
      <c r="H29" s="78">
        <v>405093.68</v>
      </c>
      <c r="I29" s="79">
        <f t="shared" si="0"/>
        <v>-4007.0800000000163</v>
      </c>
    </row>
    <row r="30" spans="1:9" ht="66">
      <c r="A30" s="58" t="s">
        <v>158</v>
      </c>
      <c r="B30" s="60" t="s">
        <v>0</v>
      </c>
      <c r="C30" s="60" t="s">
        <v>20</v>
      </c>
      <c r="D30" s="60" t="s">
        <v>22</v>
      </c>
      <c r="E30" s="60" t="s">
        <v>155</v>
      </c>
      <c r="F30" s="60" t="s">
        <v>3</v>
      </c>
      <c r="G30" s="65">
        <f>G31</f>
        <v>1261444.54</v>
      </c>
      <c r="H30" s="62">
        <f>H31</f>
        <v>1671803.19</v>
      </c>
      <c r="I30" s="63">
        <f t="shared" si="0"/>
        <v>410358.64999999991</v>
      </c>
    </row>
    <row r="31" spans="1:9" ht="39.6">
      <c r="A31" s="13" t="s">
        <v>159</v>
      </c>
      <c r="B31" s="14" t="s">
        <v>0</v>
      </c>
      <c r="C31" s="14" t="s">
        <v>20</v>
      </c>
      <c r="D31" s="14" t="s">
        <v>22</v>
      </c>
      <c r="E31" s="14" t="s">
        <v>160</v>
      </c>
      <c r="F31" s="14" t="s">
        <v>3</v>
      </c>
      <c r="G31" s="15">
        <f>G32+G34</f>
        <v>1261444.54</v>
      </c>
      <c r="H31" s="48">
        <f>H32+H34</f>
        <v>1671803.19</v>
      </c>
      <c r="I31" s="49">
        <f t="shared" si="0"/>
        <v>410358.64999999991</v>
      </c>
    </row>
    <row r="32" spans="1:9" ht="26.4">
      <c r="A32" s="4" t="s">
        <v>31</v>
      </c>
      <c r="B32" s="5" t="s">
        <v>0</v>
      </c>
      <c r="C32" s="5" t="s">
        <v>20</v>
      </c>
      <c r="D32" s="5" t="s">
        <v>22</v>
      </c>
      <c r="E32" s="5" t="s">
        <v>32</v>
      </c>
      <c r="F32" s="5" t="s">
        <v>3</v>
      </c>
      <c r="G32" s="33">
        <f>G33</f>
        <v>34000</v>
      </c>
      <c r="H32" s="52">
        <f>H33</f>
        <v>55000</v>
      </c>
      <c r="I32" s="53">
        <f t="shared" si="0"/>
        <v>21000</v>
      </c>
    </row>
    <row r="33" spans="1:9">
      <c r="A33" s="31" t="s">
        <v>33</v>
      </c>
      <c r="B33" s="23" t="s">
        <v>0</v>
      </c>
      <c r="C33" s="23" t="s">
        <v>20</v>
      </c>
      <c r="D33" s="23" t="s">
        <v>22</v>
      </c>
      <c r="E33" s="23" t="s">
        <v>32</v>
      </c>
      <c r="F33" s="23" t="s">
        <v>34</v>
      </c>
      <c r="G33" s="32">
        <v>34000</v>
      </c>
      <c r="H33" s="78">
        <v>55000</v>
      </c>
      <c r="I33" s="79">
        <f t="shared" si="0"/>
        <v>21000</v>
      </c>
    </row>
    <row r="34" spans="1:9" ht="26.4">
      <c r="A34" s="4" t="s">
        <v>35</v>
      </c>
      <c r="B34" s="5" t="s">
        <v>0</v>
      </c>
      <c r="C34" s="5" t="s">
        <v>20</v>
      </c>
      <c r="D34" s="5" t="s">
        <v>22</v>
      </c>
      <c r="E34" s="5" t="s">
        <v>5</v>
      </c>
      <c r="F34" s="5" t="s">
        <v>3</v>
      </c>
      <c r="G34" s="19">
        <f>G35+G36+G37+G38+G39+G40+G41</f>
        <v>1227444.54</v>
      </c>
      <c r="H34" s="52">
        <f>SUM(H35:H41)</f>
        <v>1616803.19</v>
      </c>
      <c r="I34" s="53">
        <f t="shared" si="0"/>
        <v>389358.64999999991</v>
      </c>
    </row>
    <row r="35" spans="1:9">
      <c r="A35" s="31" t="s">
        <v>33</v>
      </c>
      <c r="B35" s="23" t="s">
        <v>0</v>
      </c>
      <c r="C35" s="23" t="s">
        <v>20</v>
      </c>
      <c r="D35" s="23" t="s">
        <v>22</v>
      </c>
      <c r="E35" s="23" t="s">
        <v>5</v>
      </c>
      <c r="F35" s="23" t="s">
        <v>34</v>
      </c>
      <c r="G35" s="32">
        <v>3000</v>
      </c>
      <c r="H35" s="118">
        <v>0</v>
      </c>
      <c r="I35" s="79">
        <f t="shared" si="0"/>
        <v>-3000</v>
      </c>
    </row>
    <row r="36" spans="1:9">
      <c r="A36" s="31" t="s">
        <v>145</v>
      </c>
      <c r="B36" s="23" t="s">
        <v>0</v>
      </c>
      <c r="C36" s="23" t="s">
        <v>20</v>
      </c>
      <c r="D36" s="23" t="s">
        <v>22</v>
      </c>
      <c r="E36" s="23" t="s">
        <v>5</v>
      </c>
      <c r="F36" s="23" t="s">
        <v>61</v>
      </c>
      <c r="G36" s="32">
        <v>25000</v>
      </c>
      <c r="H36" s="118">
        <v>30000</v>
      </c>
      <c r="I36" s="79">
        <f t="shared" si="0"/>
        <v>5000</v>
      </c>
    </row>
    <row r="37" spans="1:9">
      <c r="A37" s="31" t="s">
        <v>36</v>
      </c>
      <c r="B37" s="23" t="s">
        <v>0</v>
      </c>
      <c r="C37" s="23" t="s">
        <v>20</v>
      </c>
      <c r="D37" s="23" t="s">
        <v>22</v>
      </c>
      <c r="E37" s="23" t="s">
        <v>5</v>
      </c>
      <c r="F37" s="23" t="s">
        <v>37</v>
      </c>
      <c r="G37" s="32">
        <v>140000</v>
      </c>
      <c r="H37" s="118">
        <v>180908.19</v>
      </c>
      <c r="I37" s="79">
        <f t="shared" si="0"/>
        <v>40908.19</v>
      </c>
    </row>
    <row r="38" spans="1:9">
      <c r="A38" s="31" t="s">
        <v>38</v>
      </c>
      <c r="B38" s="23" t="s">
        <v>0</v>
      </c>
      <c r="C38" s="23" t="s">
        <v>20</v>
      </c>
      <c r="D38" s="23" t="s">
        <v>22</v>
      </c>
      <c r="E38" s="23" t="s">
        <v>5</v>
      </c>
      <c r="F38" s="23" t="s">
        <v>39</v>
      </c>
      <c r="G38" s="32">
        <v>329444.53999999998</v>
      </c>
      <c r="H38" s="118">
        <v>450000</v>
      </c>
      <c r="I38" s="79">
        <f t="shared" si="0"/>
        <v>120555.46000000002</v>
      </c>
    </row>
    <row r="39" spans="1:9">
      <c r="A39" s="31" t="s">
        <v>40</v>
      </c>
      <c r="B39" s="23" t="s">
        <v>0</v>
      </c>
      <c r="C39" s="23" t="s">
        <v>20</v>
      </c>
      <c r="D39" s="23" t="s">
        <v>22</v>
      </c>
      <c r="E39" s="23" t="s">
        <v>5</v>
      </c>
      <c r="F39" s="23" t="s">
        <v>41</v>
      </c>
      <c r="G39" s="32">
        <v>500000</v>
      </c>
      <c r="H39" s="118">
        <v>707575</v>
      </c>
      <c r="I39" s="79">
        <f t="shared" si="0"/>
        <v>207575</v>
      </c>
    </row>
    <row r="40" spans="1:9">
      <c r="A40" s="31" t="s">
        <v>42</v>
      </c>
      <c r="B40" s="23" t="s">
        <v>0</v>
      </c>
      <c r="C40" s="23" t="s">
        <v>20</v>
      </c>
      <c r="D40" s="23" t="s">
        <v>22</v>
      </c>
      <c r="E40" s="23" t="s">
        <v>5</v>
      </c>
      <c r="F40" s="23" t="s">
        <v>4</v>
      </c>
      <c r="G40" s="32">
        <v>80000</v>
      </c>
      <c r="H40" s="118">
        <v>98320</v>
      </c>
      <c r="I40" s="79">
        <f t="shared" si="0"/>
        <v>18320</v>
      </c>
    </row>
    <row r="41" spans="1:9">
      <c r="A41" s="31" t="s">
        <v>43</v>
      </c>
      <c r="B41" s="23" t="s">
        <v>0</v>
      </c>
      <c r="C41" s="23" t="s">
        <v>20</v>
      </c>
      <c r="D41" s="23" t="s">
        <v>22</v>
      </c>
      <c r="E41" s="23" t="s">
        <v>5</v>
      </c>
      <c r="F41" s="23" t="s">
        <v>44</v>
      </c>
      <c r="G41" s="32">
        <v>150000</v>
      </c>
      <c r="H41" s="78">
        <v>150000</v>
      </c>
      <c r="I41" s="79">
        <f t="shared" si="0"/>
        <v>0</v>
      </c>
    </row>
    <row r="42" spans="1:9">
      <c r="A42" s="67" t="s">
        <v>161</v>
      </c>
      <c r="B42" s="60" t="s">
        <v>0</v>
      </c>
      <c r="C42" s="60" t="s">
        <v>20</v>
      </c>
      <c r="D42" s="60" t="s">
        <v>22</v>
      </c>
      <c r="E42" s="60" t="s">
        <v>163</v>
      </c>
      <c r="F42" s="60" t="s">
        <v>3</v>
      </c>
      <c r="G42" s="65">
        <f>G43</f>
        <v>10000</v>
      </c>
      <c r="H42" s="62">
        <f>H43</f>
        <v>1695.26</v>
      </c>
      <c r="I42" s="63">
        <f t="shared" si="0"/>
        <v>-8304.74</v>
      </c>
    </row>
    <row r="43" spans="1:9">
      <c r="A43" s="22" t="s">
        <v>162</v>
      </c>
      <c r="B43" s="14" t="s">
        <v>0</v>
      </c>
      <c r="C43" s="14" t="s">
        <v>20</v>
      </c>
      <c r="D43" s="14" t="s">
        <v>22</v>
      </c>
      <c r="E43" s="14" t="s">
        <v>164</v>
      </c>
      <c r="F43" s="14" t="s">
        <v>3</v>
      </c>
      <c r="G43" s="15">
        <f>G44+G46</f>
        <v>10000</v>
      </c>
      <c r="H43" s="48">
        <f>H44+H46</f>
        <v>1695.26</v>
      </c>
      <c r="I43" s="49">
        <f t="shared" si="0"/>
        <v>-8304.74</v>
      </c>
    </row>
    <row r="44" spans="1:9">
      <c r="A44" s="13" t="s">
        <v>45</v>
      </c>
      <c r="B44" s="14" t="s">
        <v>0</v>
      </c>
      <c r="C44" s="14" t="s">
        <v>20</v>
      </c>
      <c r="D44" s="14" t="s">
        <v>22</v>
      </c>
      <c r="E44" s="14" t="s">
        <v>6</v>
      </c>
      <c r="F44" s="14" t="s">
        <v>3</v>
      </c>
      <c r="G44" s="20">
        <f>G45</f>
        <v>5000</v>
      </c>
      <c r="H44" s="48">
        <f>H45</f>
        <v>0</v>
      </c>
      <c r="I44" s="49">
        <f t="shared" si="0"/>
        <v>-5000</v>
      </c>
    </row>
    <row r="45" spans="1:9">
      <c r="A45" s="31" t="s">
        <v>18</v>
      </c>
      <c r="B45" s="23" t="s">
        <v>0</v>
      </c>
      <c r="C45" s="23" t="s">
        <v>20</v>
      </c>
      <c r="D45" s="23" t="s">
        <v>22</v>
      </c>
      <c r="E45" s="23" t="s">
        <v>6</v>
      </c>
      <c r="F45" s="23" t="s">
        <v>204</v>
      </c>
      <c r="G45" s="32">
        <v>5000</v>
      </c>
      <c r="H45" s="78">
        <v>0</v>
      </c>
      <c r="I45" s="79">
        <f t="shared" si="0"/>
        <v>-5000</v>
      </c>
    </row>
    <row r="46" spans="1:9">
      <c r="A46" s="13" t="s">
        <v>46</v>
      </c>
      <c r="B46" s="14" t="s">
        <v>0</v>
      </c>
      <c r="C46" s="14" t="s">
        <v>20</v>
      </c>
      <c r="D46" s="14" t="s">
        <v>22</v>
      </c>
      <c r="E46" s="14" t="s">
        <v>47</v>
      </c>
      <c r="F46" s="14" t="s">
        <v>3</v>
      </c>
      <c r="G46" s="20">
        <v>5000</v>
      </c>
      <c r="H46" s="48">
        <f>H47</f>
        <v>1695.26</v>
      </c>
      <c r="I46" s="49">
        <f t="shared" si="0"/>
        <v>-3304.74</v>
      </c>
    </row>
    <row r="47" spans="1:9">
      <c r="A47" s="31" t="s">
        <v>18</v>
      </c>
      <c r="B47" s="23" t="s">
        <v>0</v>
      </c>
      <c r="C47" s="23" t="s">
        <v>20</v>
      </c>
      <c r="D47" s="23" t="s">
        <v>22</v>
      </c>
      <c r="E47" s="23" t="s">
        <v>47</v>
      </c>
      <c r="F47" s="23" t="s">
        <v>205</v>
      </c>
      <c r="G47" s="32">
        <v>5000</v>
      </c>
      <c r="H47" s="78">
        <v>1695.26</v>
      </c>
      <c r="I47" s="79">
        <f t="shared" si="0"/>
        <v>-3304.74</v>
      </c>
    </row>
    <row r="48" spans="1:9" ht="39.6">
      <c r="A48" s="58" t="s">
        <v>48</v>
      </c>
      <c r="B48" s="72" t="s">
        <v>0</v>
      </c>
      <c r="C48" s="72" t="s">
        <v>20</v>
      </c>
      <c r="D48" s="72" t="s">
        <v>49</v>
      </c>
      <c r="E48" s="72" t="s">
        <v>3</v>
      </c>
      <c r="F48" s="72" t="s">
        <v>3</v>
      </c>
      <c r="G48" s="73">
        <f>G51+G53</f>
        <v>490473.22</v>
      </c>
      <c r="H48" s="62">
        <f>H49</f>
        <v>539374.57000000007</v>
      </c>
      <c r="I48" s="63">
        <f t="shared" si="0"/>
        <v>48901.350000000093</v>
      </c>
    </row>
    <row r="49" spans="1:9" ht="78">
      <c r="A49" s="24" t="s">
        <v>153</v>
      </c>
      <c r="B49" s="14" t="s">
        <v>0</v>
      </c>
      <c r="C49" s="14" t="s">
        <v>20</v>
      </c>
      <c r="D49" s="14" t="s">
        <v>49</v>
      </c>
      <c r="E49" s="14" t="s">
        <v>157</v>
      </c>
      <c r="F49" s="14" t="s">
        <v>3</v>
      </c>
      <c r="G49" s="25">
        <f>G50</f>
        <v>490473.22</v>
      </c>
      <c r="H49" s="48">
        <f>H50</f>
        <v>539374.57000000007</v>
      </c>
      <c r="I49" s="49">
        <f t="shared" si="0"/>
        <v>48901.350000000093</v>
      </c>
    </row>
    <row r="50" spans="1:9" ht="31.2">
      <c r="A50" s="24" t="s">
        <v>154</v>
      </c>
      <c r="B50" s="14" t="s">
        <v>0</v>
      </c>
      <c r="C50" s="14" t="s">
        <v>20</v>
      </c>
      <c r="D50" s="14" t="s">
        <v>49</v>
      </c>
      <c r="E50" s="14" t="s">
        <v>156</v>
      </c>
      <c r="F50" s="14" t="s">
        <v>3</v>
      </c>
      <c r="G50" s="25">
        <f>G51+G53</f>
        <v>490473.22</v>
      </c>
      <c r="H50" s="48">
        <f>H51+H53</f>
        <v>539374.57000000007</v>
      </c>
      <c r="I50" s="49">
        <f t="shared" si="0"/>
        <v>48901.350000000093</v>
      </c>
    </row>
    <row r="51" spans="1:9" ht="26.4">
      <c r="A51" s="13" t="s">
        <v>23</v>
      </c>
      <c r="B51" s="14" t="s">
        <v>0</v>
      </c>
      <c r="C51" s="14" t="s">
        <v>20</v>
      </c>
      <c r="D51" s="14" t="s">
        <v>49</v>
      </c>
      <c r="E51" s="14" t="s">
        <v>24</v>
      </c>
      <c r="F51" s="14" t="s">
        <v>3</v>
      </c>
      <c r="G51" s="20">
        <f>G52</f>
        <v>376707.54</v>
      </c>
      <c r="H51" s="117">
        <f>H52</f>
        <v>415193</v>
      </c>
      <c r="I51" s="49">
        <f t="shared" si="0"/>
        <v>38485.460000000021</v>
      </c>
    </row>
    <row r="52" spans="1:9">
      <c r="A52" s="31" t="s">
        <v>25</v>
      </c>
      <c r="B52" s="23" t="s">
        <v>0</v>
      </c>
      <c r="C52" s="23" t="s">
        <v>20</v>
      </c>
      <c r="D52" s="23" t="s">
        <v>49</v>
      </c>
      <c r="E52" s="23" t="s">
        <v>24</v>
      </c>
      <c r="F52" s="23" t="s">
        <v>26</v>
      </c>
      <c r="G52" s="32">
        <v>376707.54</v>
      </c>
      <c r="H52" s="118">
        <v>415193</v>
      </c>
      <c r="I52" s="79">
        <f t="shared" si="0"/>
        <v>38485.460000000021</v>
      </c>
    </row>
    <row r="53" spans="1:9" ht="39.6">
      <c r="A53" s="13" t="s">
        <v>27</v>
      </c>
      <c r="B53" s="14" t="s">
        <v>0</v>
      </c>
      <c r="C53" s="14" t="s">
        <v>20</v>
      </c>
      <c r="D53" s="14" t="s">
        <v>49</v>
      </c>
      <c r="E53" s="14" t="s">
        <v>28</v>
      </c>
      <c r="F53" s="14" t="s">
        <v>3</v>
      </c>
      <c r="G53" s="20">
        <f>G54</f>
        <v>113765.68</v>
      </c>
      <c r="H53" s="117">
        <f>H54</f>
        <v>124181.57</v>
      </c>
      <c r="I53" s="49">
        <f t="shared" si="0"/>
        <v>10415.890000000014</v>
      </c>
    </row>
    <row r="54" spans="1:9">
      <c r="A54" s="31" t="s">
        <v>29</v>
      </c>
      <c r="B54" s="23" t="s">
        <v>0</v>
      </c>
      <c r="C54" s="23" t="s">
        <v>20</v>
      </c>
      <c r="D54" s="23" t="s">
        <v>49</v>
      </c>
      <c r="E54" s="23" t="s">
        <v>28</v>
      </c>
      <c r="F54" s="23" t="s">
        <v>30</v>
      </c>
      <c r="G54" s="95">
        <v>113765.68</v>
      </c>
      <c r="H54" s="78">
        <v>124181.57</v>
      </c>
      <c r="I54" s="79">
        <f t="shared" si="0"/>
        <v>10415.890000000014</v>
      </c>
    </row>
    <row r="55" spans="1:9">
      <c r="A55" s="10" t="s">
        <v>50</v>
      </c>
      <c r="B55" s="11" t="s">
        <v>0</v>
      </c>
      <c r="C55" s="11" t="s">
        <v>51</v>
      </c>
      <c r="D55" s="11" t="s">
        <v>12</v>
      </c>
      <c r="E55" s="11" t="s">
        <v>3</v>
      </c>
      <c r="F55" s="11" t="s">
        <v>3</v>
      </c>
      <c r="G55" s="26">
        <f>G56</f>
        <v>20000</v>
      </c>
      <c r="H55" s="136">
        <f>H56</f>
        <v>20000</v>
      </c>
      <c r="I55" s="57">
        <f t="shared" si="0"/>
        <v>0</v>
      </c>
    </row>
    <row r="56" spans="1:9" ht="39.6">
      <c r="A56" s="13" t="s">
        <v>127</v>
      </c>
      <c r="B56" s="14" t="s">
        <v>0</v>
      </c>
      <c r="C56" s="14" t="s">
        <v>51</v>
      </c>
      <c r="D56" s="14" t="s">
        <v>12</v>
      </c>
      <c r="E56" s="14" t="s">
        <v>3</v>
      </c>
      <c r="F56" s="14" t="s">
        <v>3</v>
      </c>
      <c r="G56" s="20">
        <v>20000</v>
      </c>
      <c r="H56" s="117">
        <f>H57</f>
        <v>20000</v>
      </c>
      <c r="I56" s="49">
        <f t="shared" si="0"/>
        <v>0</v>
      </c>
    </row>
    <row r="57" spans="1:9" ht="39.6">
      <c r="A57" s="13" t="s">
        <v>130</v>
      </c>
      <c r="B57" s="14" t="s">
        <v>0</v>
      </c>
      <c r="C57" s="14" t="s">
        <v>51</v>
      </c>
      <c r="D57" s="14" t="s">
        <v>12</v>
      </c>
      <c r="E57" s="14" t="s">
        <v>3</v>
      </c>
      <c r="F57" s="14" t="s">
        <v>3</v>
      </c>
      <c r="G57" s="20">
        <v>20000</v>
      </c>
      <c r="H57" s="117">
        <f>H58</f>
        <v>20000</v>
      </c>
      <c r="I57" s="49">
        <f t="shared" si="0"/>
        <v>0</v>
      </c>
    </row>
    <row r="58" spans="1:9" ht="26.4">
      <c r="A58" s="64" t="s">
        <v>52</v>
      </c>
      <c r="B58" s="60" t="s">
        <v>0</v>
      </c>
      <c r="C58" s="60" t="s">
        <v>51</v>
      </c>
      <c r="D58" s="60" t="s">
        <v>53</v>
      </c>
      <c r="E58" s="60" t="s">
        <v>3</v>
      </c>
      <c r="F58" s="60" t="s">
        <v>3</v>
      </c>
      <c r="G58" s="73">
        <v>20000</v>
      </c>
      <c r="H58" s="125">
        <f>H59</f>
        <v>20000</v>
      </c>
      <c r="I58" s="63">
        <f t="shared" si="0"/>
        <v>0</v>
      </c>
    </row>
    <row r="59" spans="1:9" ht="15">
      <c r="A59" s="13" t="s">
        <v>54</v>
      </c>
      <c r="B59" s="14" t="s">
        <v>0</v>
      </c>
      <c r="C59" s="14" t="s">
        <v>51</v>
      </c>
      <c r="D59" s="14" t="s">
        <v>53</v>
      </c>
      <c r="E59" s="14" t="s">
        <v>55</v>
      </c>
      <c r="F59" s="14" t="s">
        <v>3</v>
      </c>
      <c r="G59" s="101">
        <v>20000</v>
      </c>
      <c r="H59" s="167">
        <f>H60</f>
        <v>20000</v>
      </c>
      <c r="I59" s="100">
        <f t="shared" si="0"/>
        <v>0</v>
      </c>
    </row>
    <row r="60" spans="1:9" ht="15">
      <c r="A60" s="31" t="s">
        <v>193</v>
      </c>
      <c r="B60" s="23" t="s">
        <v>0</v>
      </c>
      <c r="C60" s="23" t="s">
        <v>51</v>
      </c>
      <c r="D60" s="23" t="s">
        <v>53</v>
      </c>
      <c r="E60" s="23" t="s">
        <v>55</v>
      </c>
      <c r="F60" s="23" t="s">
        <v>192</v>
      </c>
      <c r="G60" s="101">
        <v>20000</v>
      </c>
      <c r="H60" s="168">
        <v>20000</v>
      </c>
      <c r="I60" s="102">
        <f t="shared" si="0"/>
        <v>0</v>
      </c>
    </row>
    <row r="61" spans="1:9" ht="15">
      <c r="A61" s="98" t="s">
        <v>56</v>
      </c>
      <c r="B61" s="11" t="s">
        <v>0</v>
      </c>
      <c r="C61" s="11" t="s">
        <v>57</v>
      </c>
      <c r="D61" s="11" t="s">
        <v>12</v>
      </c>
      <c r="E61" s="11" t="s">
        <v>3</v>
      </c>
      <c r="F61" s="11" t="s">
        <v>3</v>
      </c>
      <c r="G61" s="99">
        <f t="shared" ref="G61:H66" si="1">G62</f>
        <v>470000</v>
      </c>
      <c r="H61" s="169">
        <f>H65+H72</f>
        <v>669814</v>
      </c>
      <c r="I61" s="169">
        <f>I65+I72</f>
        <v>199814</v>
      </c>
    </row>
    <row r="62" spans="1:9" ht="39.6">
      <c r="A62" s="13" t="s">
        <v>131</v>
      </c>
      <c r="B62" s="14" t="s">
        <v>0</v>
      </c>
      <c r="C62" s="14" t="s">
        <v>57</v>
      </c>
      <c r="D62" s="14" t="s">
        <v>12</v>
      </c>
      <c r="E62" s="14" t="s">
        <v>3</v>
      </c>
      <c r="F62" s="14" t="s">
        <v>3</v>
      </c>
      <c r="G62" s="20">
        <f t="shared" si="1"/>
        <v>470000</v>
      </c>
      <c r="H62" s="117">
        <f t="shared" si="1"/>
        <v>667051</v>
      </c>
      <c r="I62" s="49">
        <f t="shared" si="0"/>
        <v>197051</v>
      </c>
    </row>
    <row r="63" spans="1:9" ht="39.6">
      <c r="A63" s="13" t="s">
        <v>128</v>
      </c>
      <c r="B63" s="14" t="s">
        <v>0</v>
      </c>
      <c r="C63" s="14" t="s">
        <v>57</v>
      </c>
      <c r="D63" s="14" t="s">
        <v>12</v>
      </c>
      <c r="E63" s="14" t="s">
        <v>3</v>
      </c>
      <c r="F63" s="14" t="s">
        <v>3</v>
      </c>
      <c r="G63" s="20">
        <f t="shared" si="1"/>
        <v>470000</v>
      </c>
      <c r="H63" s="117">
        <f t="shared" si="1"/>
        <v>667051</v>
      </c>
      <c r="I63" s="49">
        <f t="shared" si="0"/>
        <v>197051</v>
      </c>
    </row>
    <row r="64" spans="1:9" ht="26.4">
      <c r="A64" s="13" t="s">
        <v>58</v>
      </c>
      <c r="B64" s="14" t="s">
        <v>0</v>
      </c>
      <c r="C64" s="14" t="s">
        <v>57</v>
      </c>
      <c r="D64" s="14" t="s">
        <v>59</v>
      </c>
      <c r="E64" s="14" t="s">
        <v>3</v>
      </c>
      <c r="F64" s="14" t="s">
        <v>3</v>
      </c>
      <c r="G64" s="20">
        <f t="shared" si="1"/>
        <v>470000</v>
      </c>
      <c r="H64" s="117">
        <f t="shared" si="1"/>
        <v>667051</v>
      </c>
      <c r="I64" s="49">
        <f t="shared" si="0"/>
        <v>197051</v>
      </c>
    </row>
    <row r="65" spans="1:9" ht="31.2">
      <c r="A65" s="96" t="s">
        <v>165</v>
      </c>
      <c r="B65" s="60" t="s">
        <v>0</v>
      </c>
      <c r="C65" s="60" t="s">
        <v>57</v>
      </c>
      <c r="D65" s="60" t="s">
        <v>59</v>
      </c>
      <c r="E65" s="60" t="s">
        <v>155</v>
      </c>
      <c r="F65" s="60" t="s">
        <v>3</v>
      </c>
      <c r="G65" s="97">
        <f t="shared" si="1"/>
        <v>470000</v>
      </c>
      <c r="H65" s="125">
        <f t="shared" si="1"/>
        <v>667051</v>
      </c>
      <c r="I65" s="63">
        <f t="shared" si="0"/>
        <v>197051</v>
      </c>
    </row>
    <row r="66" spans="1:9" ht="46.8">
      <c r="A66" s="27" t="s">
        <v>166</v>
      </c>
      <c r="B66" s="14" t="s">
        <v>0</v>
      </c>
      <c r="C66" s="14" t="s">
        <v>57</v>
      </c>
      <c r="D66" s="14" t="s">
        <v>59</v>
      </c>
      <c r="E66" s="14" t="s">
        <v>160</v>
      </c>
      <c r="F66" s="14" t="s">
        <v>3</v>
      </c>
      <c r="G66" s="28">
        <f t="shared" si="1"/>
        <v>470000</v>
      </c>
      <c r="H66" s="117">
        <f t="shared" si="1"/>
        <v>667051</v>
      </c>
      <c r="I66" s="49">
        <f t="shared" si="0"/>
        <v>197051</v>
      </c>
    </row>
    <row r="67" spans="1:9" ht="26.4">
      <c r="A67" s="13" t="s">
        <v>35</v>
      </c>
      <c r="B67" s="14" t="s">
        <v>0</v>
      </c>
      <c r="C67" s="14" t="s">
        <v>57</v>
      </c>
      <c r="D67" s="14" t="s">
        <v>59</v>
      </c>
      <c r="E67" s="14" t="s">
        <v>5</v>
      </c>
      <c r="F67" s="14" t="s">
        <v>3</v>
      </c>
      <c r="G67" s="20">
        <f>SUM(G68:G71)</f>
        <v>470000</v>
      </c>
      <c r="H67" s="117">
        <f>SUM(H68:H71)</f>
        <v>667051</v>
      </c>
      <c r="I67" s="49">
        <f t="shared" si="0"/>
        <v>197051</v>
      </c>
    </row>
    <row r="68" spans="1:9">
      <c r="A68" s="31" t="s">
        <v>60</v>
      </c>
      <c r="B68" s="23" t="s">
        <v>0</v>
      </c>
      <c r="C68" s="23" t="s">
        <v>57</v>
      </c>
      <c r="D68" s="23" t="s">
        <v>59</v>
      </c>
      <c r="E68" s="23" t="s">
        <v>5</v>
      </c>
      <c r="F68" s="23" t="s">
        <v>61</v>
      </c>
      <c r="G68" s="95">
        <v>15000</v>
      </c>
      <c r="H68" s="118">
        <v>30000</v>
      </c>
      <c r="I68" s="79">
        <f t="shared" si="0"/>
        <v>15000</v>
      </c>
    </row>
    <row r="69" spans="1:9">
      <c r="A69" s="31" t="s">
        <v>38</v>
      </c>
      <c r="B69" s="23" t="s">
        <v>0</v>
      </c>
      <c r="C69" s="23" t="s">
        <v>57</v>
      </c>
      <c r="D69" s="23" t="s">
        <v>59</v>
      </c>
      <c r="E69" s="23" t="s">
        <v>5</v>
      </c>
      <c r="F69" s="23" t="s">
        <v>39</v>
      </c>
      <c r="G69" s="95">
        <v>250000</v>
      </c>
      <c r="H69" s="118">
        <v>50000</v>
      </c>
      <c r="I69" s="79">
        <f t="shared" si="0"/>
        <v>-200000</v>
      </c>
    </row>
    <row r="70" spans="1:9">
      <c r="A70" s="31" t="s">
        <v>40</v>
      </c>
      <c r="B70" s="23" t="s">
        <v>0</v>
      </c>
      <c r="C70" s="23" t="s">
        <v>57</v>
      </c>
      <c r="D70" s="23" t="s">
        <v>59</v>
      </c>
      <c r="E70" s="23" t="s">
        <v>5</v>
      </c>
      <c r="F70" s="23" t="s">
        <v>41</v>
      </c>
      <c r="G70" s="95">
        <v>200000</v>
      </c>
      <c r="H70" s="118">
        <v>587051</v>
      </c>
      <c r="I70" s="79">
        <f t="shared" si="0"/>
        <v>387051</v>
      </c>
    </row>
    <row r="71" spans="1:9">
      <c r="A71" s="31" t="s">
        <v>229</v>
      </c>
      <c r="B71" s="23" t="s">
        <v>0</v>
      </c>
      <c r="C71" s="23" t="s">
        <v>57</v>
      </c>
      <c r="D71" s="23" t="s">
        <v>59</v>
      </c>
      <c r="E71" s="23" t="s">
        <v>5</v>
      </c>
      <c r="F71" s="23" t="s">
        <v>192</v>
      </c>
      <c r="G71" s="95">
        <v>5000</v>
      </c>
      <c r="H71" s="118">
        <v>0</v>
      </c>
      <c r="I71" s="79">
        <f t="shared" si="0"/>
        <v>-5000</v>
      </c>
    </row>
    <row r="72" spans="1:9">
      <c r="A72" s="67" t="s">
        <v>161</v>
      </c>
      <c r="B72" s="60" t="s">
        <v>0</v>
      </c>
      <c r="C72" s="60" t="s">
        <v>57</v>
      </c>
      <c r="D72" s="60" t="s">
        <v>59</v>
      </c>
      <c r="E72" s="60" t="s">
        <v>163</v>
      </c>
      <c r="F72" s="60" t="s">
        <v>3</v>
      </c>
      <c r="G72" s="65">
        <f>G73</f>
        <v>0</v>
      </c>
      <c r="H72" s="125">
        <f>H73</f>
        <v>2763</v>
      </c>
      <c r="I72" s="63">
        <f t="shared" si="0"/>
        <v>2763</v>
      </c>
    </row>
    <row r="73" spans="1:9">
      <c r="A73" s="22" t="s">
        <v>162</v>
      </c>
      <c r="B73" s="14" t="s">
        <v>0</v>
      </c>
      <c r="C73" s="14" t="s">
        <v>57</v>
      </c>
      <c r="D73" s="14" t="s">
        <v>59</v>
      </c>
      <c r="E73" s="14" t="s">
        <v>164</v>
      </c>
      <c r="F73" s="14" t="s">
        <v>3</v>
      </c>
      <c r="G73" s="15">
        <f>G74</f>
        <v>0</v>
      </c>
      <c r="H73" s="183">
        <f>H74</f>
        <v>2763</v>
      </c>
      <c r="I73" s="49">
        <f t="shared" si="0"/>
        <v>2763</v>
      </c>
    </row>
    <row r="74" spans="1:9">
      <c r="A74" s="13" t="s">
        <v>46</v>
      </c>
      <c r="B74" s="14" t="s">
        <v>0</v>
      </c>
      <c r="C74" s="14" t="s">
        <v>57</v>
      </c>
      <c r="D74" s="14" t="s">
        <v>59</v>
      </c>
      <c r="E74" s="14" t="s">
        <v>47</v>
      </c>
      <c r="F74" s="14" t="s">
        <v>3</v>
      </c>
      <c r="G74" s="20">
        <v>0</v>
      </c>
      <c r="H74" s="117">
        <f>H75</f>
        <v>2763</v>
      </c>
      <c r="I74" s="49">
        <f t="shared" si="0"/>
        <v>2763</v>
      </c>
    </row>
    <row r="75" spans="1:9">
      <c r="A75" s="31" t="s">
        <v>18</v>
      </c>
      <c r="B75" s="23" t="s">
        <v>0</v>
      </c>
      <c r="C75" s="23" t="s">
        <v>57</v>
      </c>
      <c r="D75" s="23" t="s">
        <v>59</v>
      </c>
      <c r="E75" s="23" t="s">
        <v>47</v>
      </c>
      <c r="F75" s="23" t="s">
        <v>192</v>
      </c>
      <c r="G75" s="32">
        <v>0</v>
      </c>
      <c r="H75" s="118">
        <v>2763</v>
      </c>
      <c r="I75" s="79">
        <f t="shared" si="0"/>
        <v>2763</v>
      </c>
    </row>
    <row r="76" spans="1:9">
      <c r="A76" s="7" t="s">
        <v>169</v>
      </c>
      <c r="B76" s="8" t="s">
        <v>0</v>
      </c>
      <c r="C76" s="8" t="s">
        <v>170</v>
      </c>
      <c r="D76" s="8"/>
      <c r="E76" s="8"/>
      <c r="F76" s="8"/>
      <c r="G76" s="29">
        <f t="shared" ref="G76:H78" si="2">G77</f>
        <v>104329</v>
      </c>
      <c r="H76" s="126">
        <f t="shared" si="2"/>
        <v>104329</v>
      </c>
      <c r="I76" s="85">
        <f t="shared" si="0"/>
        <v>0</v>
      </c>
    </row>
    <row r="77" spans="1:9">
      <c r="A77" s="10" t="s">
        <v>62</v>
      </c>
      <c r="B77" s="11" t="s">
        <v>0</v>
      </c>
      <c r="C77" s="11" t="s">
        <v>63</v>
      </c>
      <c r="D77" s="11" t="s">
        <v>12</v>
      </c>
      <c r="E77" s="11" t="s">
        <v>3</v>
      </c>
      <c r="F77" s="11" t="s">
        <v>3</v>
      </c>
      <c r="G77" s="26">
        <f t="shared" si="2"/>
        <v>104329</v>
      </c>
      <c r="H77" s="136">
        <f t="shared" si="2"/>
        <v>104329</v>
      </c>
      <c r="I77" s="57">
        <f t="shared" si="0"/>
        <v>0</v>
      </c>
    </row>
    <row r="78" spans="1:9" ht="26.4">
      <c r="A78" s="13" t="s">
        <v>132</v>
      </c>
      <c r="B78" s="14" t="s">
        <v>0</v>
      </c>
      <c r="C78" s="14" t="s">
        <v>63</v>
      </c>
      <c r="D78" s="14" t="s">
        <v>12</v>
      </c>
      <c r="E78" s="14" t="s">
        <v>3</v>
      </c>
      <c r="F78" s="14" t="s">
        <v>3</v>
      </c>
      <c r="G78" s="20">
        <f t="shared" si="2"/>
        <v>104329</v>
      </c>
      <c r="H78" s="117">
        <f t="shared" si="2"/>
        <v>104329</v>
      </c>
      <c r="I78" s="49">
        <f t="shared" si="0"/>
        <v>0</v>
      </c>
    </row>
    <row r="79" spans="1:9" ht="26.4">
      <c r="A79" s="13" t="s">
        <v>171</v>
      </c>
      <c r="B79" s="14" t="s">
        <v>0</v>
      </c>
      <c r="C79" s="14" t="s">
        <v>63</v>
      </c>
      <c r="D79" s="14" t="s">
        <v>64</v>
      </c>
      <c r="E79" s="14" t="s">
        <v>3</v>
      </c>
      <c r="F79" s="14" t="s">
        <v>3</v>
      </c>
      <c r="G79" s="20">
        <f>G82+G84+G89+G91+G92</f>
        <v>104329</v>
      </c>
      <c r="H79" s="117">
        <f>H80+H86</f>
        <v>104329</v>
      </c>
      <c r="I79" s="49">
        <f t="shared" si="0"/>
        <v>0</v>
      </c>
    </row>
    <row r="80" spans="1:9" ht="93.6">
      <c r="A80" s="80" t="s">
        <v>172</v>
      </c>
      <c r="B80" s="81" t="s">
        <v>0</v>
      </c>
      <c r="C80" s="81" t="s">
        <v>63</v>
      </c>
      <c r="D80" s="81" t="s">
        <v>64</v>
      </c>
      <c r="E80" s="81" t="s">
        <v>157</v>
      </c>
      <c r="F80" s="81" t="s">
        <v>3</v>
      </c>
      <c r="G80" s="70">
        <f>G81</f>
        <v>100600.59</v>
      </c>
      <c r="H80" s="82">
        <f>H81</f>
        <v>100600.59</v>
      </c>
      <c r="I80" s="83">
        <f t="shared" si="0"/>
        <v>0</v>
      </c>
    </row>
    <row r="81" spans="1:9" ht="31.2">
      <c r="A81" s="22" t="s">
        <v>154</v>
      </c>
      <c r="B81" s="14" t="s">
        <v>0</v>
      </c>
      <c r="C81" s="14" t="s">
        <v>63</v>
      </c>
      <c r="D81" s="14" t="s">
        <v>64</v>
      </c>
      <c r="E81" s="14" t="s">
        <v>156</v>
      </c>
      <c r="F81" s="14" t="s">
        <v>3</v>
      </c>
      <c r="G81" s="20">
        <f>G82+G84</f>
        <v>100600.59</v>
      </c>
      <c r="H81" s="48">
        <f>H82+H84</f>
        <v>100600.59</v>
      </c>
      <c r="I81" s="49">
        <f t="shared" ref="I81:I144" si="3">H81-G81</f>
        <v>0</v>
      </c>
    </row>
    <row r="82" spans="1:9" ht="26.4">
      <c r="A82" s="13" t="s">
        <v>23</v>
      </c>
      <c r="B82" s="14" t="s">
        <v>0</v>
      </c>
      <c r="C82" s="14" t="s">
        <v>63</v>
      </c>
      <c r="D82" s="14" t="s">
        <v>64</v>
      </c>
      <c r="E82" s="14" t="s">
        <v>24</v>
      </c>
      <c r="F82" s="14" t="s">
        <v>3</v>
      </c>
      <c r="G82" s="20">
        <f>G83</f>
        <v>77266.2</v>
      </c>
      <c r="H82" s="48">
        <f>H83</f>
        <v>77266.2</v>
      </c>
      <c r="I82" s="49">
        <f t="shared" si="3"/>
        <v>0</v>
      </c>
    </row>
    <row r="83" spans="1:9">
      <c r="A83" s="4" t="s">
        <v>25</v>
      </c>
      <c r="B83" s="5" t="s">
        <v>0</v>
      </c>
      <c r="C83" s="5" t="s">
        <v>63</v>
      </c>
      <c r="D83" s="5" t="s">
        <v>64</v>
      </c>
      <c r="E83" s="5" t="s">
        <v>24</v>
      </c>
      <c r="F83" s="5" t="s">
        <v>26</v>
      </c>
      <c r="G83" s="21">
        <v>77266.2</v>
      </c>
      <c r="H83" s="52">
        <v>77266.2</v>
      </c>
      <c r="I83" s="53">
        <f t="shared" si="3"/>
        <v>0</v>
      </c>
    </row>
    <row r="84" spans="1:9" ht="39.6">
      <c r="A84" s="13" t="s">
        <v>27</v>
      </c>
      <c r="B84" s="14" t="s">
        <v>0</v>
      </c>
      <c r="C84" s="14" t="s">
        <v>63</v>
      </c>
      <c r="D84" s="14" t="s">
        <v>64</v>
      </c>
      <c r="E84" s="14" t="s">
        <v>28</v>
      </c>
      <c r="F84" s="14" t="s">
        <v>3</v>
      </c>
      <c r="G84" s="20">
        <f>G85</f>
        <v>23334.39</v>
      </c>
      <c r="H84" s="48">
        <f>H85</f>
        <v>23334.39</v>
      </c>
      <c r="I84" s="49">
        <f t="shared" si="3"/>
        <v>0</v>
      </c>
    </row>
    <row r="85" spans="1:9">
      <c r="A85" s="4" t="s">
        <v>29</v>
      </c>
      <c r="B85" s="5" t="s">
        <v>0</v>
      </c>
      <c r="C85" s="5" t="s">
        <v>63</v>
      </c>
      <c r="D85" s="5" t="s">
        <v>64</v>
      </c>
      <c r="E85" s="5" t="s">
        <v>28</v>
      </c>
      <c r="F85" s="5" t="s">
        <v>30</v>
      </c>
      <c r="G85" s="21">
        <v>23334.39</v>
      </c>
      <c r="H85" s="52">
        <v>23334.39</v>
      </c>
      <c r="I85" s="53">
        <f t="shared" si="3"/>
        <v>0</v>
      </c>
    </row>
    <row r="86" spans="1:9" ht="31.2">
      <c r="A86" s="103" t="s">
        <v>165</v>
      </c>
      <c r="B86" s="81" t="s">
        <v>0</v>
      </c>
      <c r="C86" s="81" t="s">
        <v>63</v>
      </c>
      <c r="D86" s="81" t="s">
        <v>64</v>
      </c>
      <c r="E86" s="81" t="s">
        <v>155</v>
      </c>
      <c r="F86" s="81" t="s">
        <v>3</v>
      </c>
      <c r="G86" s="93">
        <f>G87</f>
        <v>3728.41</v>
      </c>
      <c r="H86" s="82">
        <f>H87</f>
        <v>3728.41</v>
      </c>
      <c r="I86" s="83">
        <f t="shared" si="3"/>
        <v>0</v>
      </c>
    </row>
    <row r="87" spans="1:9" ht="46.8">
      <c r="A87" s="22" t="s">
        <v>166</v>
      </c>
      <c r="B87" s="14" t="s">
        <v>0</v>
      </c>
      <c r="C87" s="14" t="s">
        <v>63</v>
      </c>
      <c r="D87" s="14" t="s">
        <v>64</v>
      </c>
      <c r="E87" s="14" t="s">
        <v>160</v>
      </c>
      <c r="F87" s="14" t="s">
        <v>3</v>
      </c>
      <c r="G87" s="15">
        <f>G88+G90</f>
        <v>3728.41</v>
      </c>
      <c r="H87" s="117">
        <f>H88+H90</f>
        <v>3728.41</v>
      </c>
      <c r="I87" s="49">
        <f t="shared" si="3"/>
        <v>0</v>
      </c>
    </row>
    <row r="88" spans="1:9" ht="26.4">
      <c r="A88" s="13" t="s">
        <v>31</v>
      </c>
      <c r="B88" s="14" t="s">
        <v>0</v>
      </c>
      <c r="C88" s="14" t="s">
        <v>63</v>
      </c>
      <c r="D88" s="14" t="s">
        <v>64</v>
      </c>
      <c r="E88" s="14" t="s">
        <v>32</v>
      </c>
      <c r="F88" s="14" t="s">
        <v>3</v>
      </c>
      <c r="G88" s="20">
        <f>G89</f>
        <v>1000</v>
      </c>
      <c r="H88" s="117">
        <f>H89</f>
        <v>1000</v>
      </c>
      <c r="I88" s="49">
        <f t="shared" si="3"/>
        <v>0</v>
      </c>
    </row>
    <row r="89" spans="1:9">
      <c r="A89" s="31" t="s">
        <v>33</v>
      </c>
      <c r="B89" s="23" t="s">
        <v>0</v>
      </c>
      <c r="C89" s="23" t="s">
        <v>63</v>
      </c>
      <c r="D89" s="23" t="s">
        <v>64</v>
      </c>
      <c r="E89" s="23" t="s">
        <v>32</v>
      </c>
      <c r="F89" s="23" t="s">
        <v>34</v>
      </c>
      <c r="G89" s="32">
        <v>1000</v>
      </c>
      <c r="H89" s="118">
        <v>1000</v>
      </c>
      <c r="I89" s="79">
        <f t="shared" si="3"/>
        <v>0</v>
      </c>
    </row>
    <row r="90" spans="1:9" ht="26.4">
      <c r="A90" s="13" t="s">
        <v>35</v>
      </c>
      <c r="B90" s="14" t="s">
        <v>0</v>
      </c>
      <c r="C90" s="14" t="s">
        <v>63</v>
      </c>
      <c r="D90" s="14" t="s">
        <v>64</v>
      </c>
      <c r="E90" s="14" t="s">
        <v>5</v>
      </c>
      <c r="F90" s="14" t="s">
        <v>3</v>
      </c>
      <c r="G90" s="20">
        <f>G91+G92</f>
        <v>2728.41</v>
      </c>
      <c r="H90" s="117">
        <f>H91+H92</f>
        <v>2728.41</v>
      </c>
      <c r="I90" s="49">
        <f t="shared" si="3"/>
        <v>0</v>
      </c>
    </row>
    <row r="91" spans="1:9">
      <c r="A91" s="31" t="s">
        <v>36</v>
      </c>
      <c r="B91" s="23" t="s">
        <v>0</v>
      </c>
      <c r="C91" s="23" t="s">
        <v>63</v>
      </c>
      <c r="D91" s="23" t="s">
        <v>64</v>
      </c>
      <c r="E91" s="23" t="s">
        <v>5</v>
      </c>
      <c r="F91" s="23" t="s">
        <v>37</v>
      </c>
      <c r="G91" s="32">
        <v>1000</v>
      </c>
      <c r="H91" s="118">
        <v>1000</v>
      </c>
      <c r="I91" s="79">
        <f t="shared" si="3"/>
        <v>0</v>
      </c>
    </row>
    <row r="92" spans="1:9">
      <c r="A92" s="31" t="s">
        <v>43</v>
      </c>
      <c r="B92" s="23" t="s">
        <v>0</v>
      </c>
      <c r="C92" s="23" t="s">
        <v>63</v>
      </c>
      <c r="D92" s="23" t="s">
        <v>64</v>
      </c>
      <c r="E92" s="23" t="s">
        <v>5</v>
      </c>
      <c r="F92" s="23" t="s">
        <v>44</v>
      </c>
      <c r="G92" s="32">
        <v>1728.41</v>
      </c>
      <c r="H92" s="118">
        <v>1728.41</v>
      </c>
      <c r="I92" s="79">
        <f t="shared" si="3"/>
        <v>0</v>
      </c>
    </row>
    <row r="93" spans="1:9">
      <c r="A93" s="38" t="s">
        <v>169</v>
      </c>
      <c r="B93" s="8" t="s">
        <v>0</v>
      </c>
      <c r="C93" s="8" t="s">
        <v>173</v>
      </c>
      <c r="D93" s="8"/>
      <c r="E93" s="8"/>
      <c r="F93" s="8"/>
      <c r="G93" s="30">
        <f t="shared" ref="G93:H95" si="4">G94</f>
        <v>250000</v>
      </c>
      <c r="H93" s="126">
        <f t="shared" si="4"/>
        <v>176323.48</v>
      </c>
      <c r="I93" s="85">
        <f t="shared" si="3"/>
        <v>-73676.51999999999</v>
      </c>
    </row>
    <row r="94" spans="1:9" ht="39.6">
      <c r="A94" s="10" t="s">
        <v>65</v>
      </c>
      <c r="B94" s="11" t="s">
        <v>0</v>
      </c>
      <c r="C94" s="11" t="s">
        <v>66</v>
      </c>
      <c r="D94" s="11" t="s">
        <v>12</v>
      </c>
      <c r="E94" s="11" t="s">
        <v>3</v>
      </c>
      <c r="F94" s="11" t="s">
        <v>3</v>
      </c>
      <c r="G94" s="26">
        <f t="shared" si="4"/>
        <v>250000</v>
      </c>
      <c r="H94" s="136">
        <f t="shared" si="4"/>
        <v>176323.48</v>
      </c>
      <c r="I94" s="57">
        <f t="shared" si="3"/>
        <v>-73676.51999999999</v>
      </c>
    </row>
    <row r="95" spans="1:9" ht="26.4">
      <c r="A95" s="31" t="s">
        <v>133</v>
      </c>
      <c r="B95" s="23" t="s">
        <v>0</v>
      </c>
      <c r="C95" s="23" t="s">
        <v>66</v>
      </c>
      <c r="D95" s="23" t="s">
        <v>12</v>
      </c>
      <c r="E95" s="23" t="s">
        <v>3</v>
      </c>
      <c r="F95" s="23" t="s">
        <v>3</v>
      </c>
      <c r="G95" s="25">
        <f t="shared" si="4"/>
        <v>250000</v>
      </c>
      <c r="H95" s="117">
        <f t="shared" si="4"/>
        <v>176323.48</v>
      </c>
      <c r="I95" s="49">
        <f t="shared" si="3"/>
        <v>-73676.51999999999</v>
      </c>
    </row>
    <row r="96" spans="1:9" ht="26.4">
      <c r="A96" s="13" t="s">
        <v>134</v>
      </c>
      <c r="B96" s="14" t="s">
        <v>0</v>
      </c>
      <c r="C96" s="14" t="s">
        <v>66</v>
      </c>
      <c r="D96" s="14" t="s">
        <v>12</v>
      </c>
      <c r="E96" s="14" t="s">
        <v>3</v>
      </c>
      <c r="F96" s="14" t="s">
        <v>3</v>
      </c>
      <c r="G96" s="20">
        <f>G98+G101+G105</f>
        <v>250000</v>
      </c>
      <c r="H96" s="117">
        <f>H97+H100+H104</f>
        <v>176323.48</v>
      </c>
      <c r="I96" s="49">
        <f t="shared" si="3"/>
        <v>-73676.51999999999</v>
      </c>
    </row>
    <row r="97" spans="1:9" ht="26.4">
      <c r="A97" s="64" t="s">
        <v>67</v>
      </c>
      <c r="B97" s="60" t="s">
        <v>0</v>
      </c>
      <c r="C97" s="60" t="s">
        <v>66</v>
      </c>
      <c r="D97" s="60" t="s">
        <v>68</v>
      </c>
      <c r="E97" s="60" t="s">
        <v>3</v>
      </c>
      <c r="F97" s="60" t="s">
        <v>3</v>
      </c>
      <c r="G97" s="73">
        <f>G98</f>
        <v>100000</v>
      </c>
      <c r="H97" s="125">
        <f>H99</f>
        <v>83886</v>
      </c>
      <c r="I97" s="63">
        <f t="shared" si="3"/>
        <v>-16114</v>
      </c>
    </row>
    <row r="98" spans="1:9" ht="26.4">
      <c r="A98" s="13" t="s">
        <v>35</v>
      </c>
      <c r="B98" s="14" t="s">
        <v>0</v>
      </c>
      <c r="C98" s="14" t="s">
        <v>66</v>
      </c>
      <c r="D98" s="14" t="s">
        <v>68</v>
      </c>
      <c r="E98" s="14" t="s">
        <v>5</v>
      </c>
      <c r="F98" s="14" t="s">
        <v>3</v>
      </c>
      <c r="G98" s="20">
        <f>G99</f>
        <v>100000</v>
      </c>
      <c r="H98" s="117">
        <f>H99</f>
        <v>83886</v>
      </c>
      <c r="I98" s="49">
        <f t="shared" si="3"/>
        <v>-16114</v>
      </c>
    </row>
    <row r="99" spans="1:9">
      <c r="A99" s="31" t="s">
        <v>40</v>
      </c>
      <c r="B99" s="23" t="s">
        <v>0</v>
      </c>
      <c r="C99" s="23" t="s">
        <v>66</v>
      </c>
      <c r="D99" s="23" t="s">
        <v>68</v>
      </c>
      <c r="E99" s="23" t="s">
        <v>5</v>
      </c>
      <c r="F99" s="23" t="s">
        <v>41</v>
      </c>
      <c r="G99" s="25">
        <v>100000</v>
      </c>
      <c r="H99" s="118">
        <v>83886</v>
      </c>
      <c r="I99" s="79">
        <f t="shared" si="3"/>
        <v>-16114</v>
      </c>
    </row>
    <row r="100" spans="1:9" ht="26.4">
      <c r="A100" s="64" t="s">
        <v>175</v>
      </c>
      <c r="B100" s="60" t="s">
        <v>0</v>
      </c>
      <c r="C100" s="60" t="s">
        <v>66</v>
      </c>
      <c r="D100" s="60" t="s">
        <v>174</v>
      </c>
      <c r="E100" s="60" t="s">
        <v>3</v>
      </c>
      <c r="F100" s="60" t="s">
        <v>3</v>
      </c>
      <c r="G100" s="88">
        <f>G101</f>
        <v>90000</v>
      </c>
      <c r="H100" s="125">
        <f>H101</f>
        <v>65583.600000000006</v>
      </c>
      <c r="I100" s="63">
        <f t="shared" si="3"/>
        <v>-24416.399999999994</v>
      </c>
    </row>
    <row r="101" spans="1:9" ht="26.4">
      <c r="A101" s="89" t="s">
        <v>35</v>
      </c>
      <c r="B101" s="90" t="s">
        <v>0</v>
      </c>
      <c r="C101" s="90" t="s">
        <v>66</v>
      </c>
      <c r="D101" s="90" t="s">
        <v>174</v>
      </c>
      <c r="E101" s="90" t="s">
        <v>5</v>
      </c>
      <c r="F101" s="90" t="s">
        <v>3</v>
      </c>
      <c r="G101" s="32">
        <f>G102+G103</f>
        <v>90000</v>
      </c>
      <c r="H101" s="170">
        <f>H102+H103</f>
        <v>65583.600000000006</v>
      </c>
      <c r="I101" s="92">
        <f t="shared" si="3"/>
        <v>-24416.399999999994</v>
      </c>
    </row>
    <row r="102" spans="1:9">
      <c r="A102" s="31" t="s">
        <v>146</v>
      </c>
      <c r="B102" s="23" t="s">
        <v>0</v>
      </c>
      <c r="C102" s="23" t="s">
        <v>66</v>
      </c>
      <c r="D102" s="23" t="s">
        <v>174</v>
      </c>
      <c r="E102" s="23" t="s">
        <v>5</v>
      </c>
      <c r="F102" s="23" t="s">
        <v>41</v>
      </c>
      <c r="G102" s="32">
        <v>50000</v>
      </c>
      <c r="H102" s="118">
        <v>65583.600000000006</v>
      </c>
      <c r="I102" s="49">
        <f t="shared" si="3"/>
        <v>15583.600000000006</v>
      </c>
    </row>
    <row r="103" spans="1:9" ht="39.6">
      <c r="A103" s="31" t="s">
        <v>147</v>
      </c>
      <c r="B103" s="23" t="s">
        <v>0</v>
      </c>
      <c r="C103" s="23" t="s">
        <v>66</v>
      </c>
      <c r="D103" s="23" t="s">
        <v>174</v>
      </c>
      <c r="E103" s="23" t="s">
        <v>5</v>
      </c>
      <c r="F103" s="23" t="s">
        <v>4</v>
      </c>
      <c r="G103" s="32">
        <v>40000</v>
      </c>
      <c r="H103" s="118">
        <v>0</v>
      </c>
      <c r="I103" s="49">
        <f t="shared" si="3"/>
        <v>-40000</v>
      </c>
    </row>
    <row r="104" spans="1:9" ht="26.4">
      <c r="A104" s="64" t="s">
        <v>69</v>
      </c>
      <c r="B104" s="60" t="s">
        <v>0</v>
      </c>
      <c r="C104" s="60" t="s">
        <v>66</v>
      </c>
      <c r="D104" s="60" t="s">
        <v>70</v>
      </c>
      <c r="E104" s="60" t="s">
        <v>3</v>
      </c>
      <c r="F104" s="60" t="s">
        <v>3</v>
      </c>
      <c r="G104" s="73">
        <f>G105</f>
        <v>60000</v>
      </c>
      <c r="H104" s="125">
        <f>H105</f>
        <v>26853.88</v>
      </c>
      <c r="I104" s="63">
        <f t="shared" si="3"/>
        <v>-33146.119999999995</v>
      </c>
    </row>
    <row r="105" spans="1:9" ht="26.4">
      <c r="A105" s="13" t="s">
        <v>35</v>
      </c>
      <c r="B105" s="14" t="s">
        <v>0</v>
      </c>
      <c r="C105" s="14" t="s">
        <v>66</v>
      </c>
      <c r="D105" s="14" t="s">
        <v>70</v>
      </c>
      <c r="E105" s="14" t="s">
        <v>5</v>
      </c>
      <c r="F105" s="14" t="s">
        <v>3</v>
      </c>
      <c r="G105" s="20">
        <f>G106</f>
        <v>60000</v>
      </c>
      <c r="H105" s="117">
        <f>H106</f>
        <v>26853.88</v>
      </c>
      <c r="I105" s="49">
        <f t="shared" si="3"/>
        <v>-33146.119999999995</v>
      </c>
    </row>
    <row r="106" spans="1:9">
      <c r="A106" s="31" t="s">
        <v>40</v>
      </c>
      <c r="B106" s="23" t="s">
        <v>0</v>
      </c>
      <c r="C106" s="23" t="s">
        <v>66</v>
      </c>
      <c r="D106" s="23" t="s">
        <v>70</v>
      </c>
      <c r="E106" s="23" t="s">
        <v>5</v>
      </c>
      <c r="F106" s="23" t="s">
        <v>41</v>
      </c>
      <c r="G106" s="25">
        <v>60000</v>
      </c>
      <c r="H106" s="118">
        <v>26853.88</v>
      </c>
      <c r="I106" s="79">
        <f t="shared" si="3"/>
        <v>-33146.119999999995</v>
      </c>
    </row>
    <row r="107" spans="1:9">
      <c r="A107" s="38" t="s">
        <v>176</v>
      </c>
      <c r="B107" s="8" t="s">
        <v>0</v>
      </c>
      <c r="C107" s="8" t="s">
        <v>179</v>
      </c>
      <c r="D107" s="8"/>
      <c r="E107" s="8"/>
      <c r="F107" s="8"/>
      <c r="G107" s="9">
        <f>G108</f>
        <v>0</v>
      </c>
      <c r="H107" s="126">
        <f>H108</f>
        <v>724377.2</v>
      </c>
      <c r="I107" s="85">
        <f t="shared" si="3"/>
        <v>724377.2</v>
      </c>
    </row>
    <row r="108" spans="1:9">
      <c r="A108" s="4" t="s">
        <v>71</v>
      </c>
      <c r="B108" s="5" t="s">
        <v>0</v>
      </c>
      <c r="C108" s="5" t="s">
        <v>72</v>
      </c>
      <c r="D108" s="5"/>
      <c r="E108" s="5"/>
      <c r="F108" s="5"/>
      <c r="G108" s="33">
        <v>0</v>
      </c>
      <c r="H108" s="171">
        <f t="shared" ref="H108:H118" si="5">H109</f>
        <v>724377.2</v>
      </c>
      <c r="I108" s="53">
        <f t="shared" si="3"/>
        <v>724377.2</v>
      </c>
    </row>
    <row r="109" spans="1:9" ht="26.4">
      <c r="A109" s="10" t="s">
        <v>135</v>
      </c>
      <c r="B109" s="11" t="s">
        <v>0</v>
      </c>
      <c r="C109" s="11" t="s">
        <v>72</v>
      </c>
      <c r="D109" s="11" t="s">
        <v>12</v>
      </c>
      <c r="E109" s="11" t="s">
        <v>3</v>
      </c>
      <c r="F109" s="11" t="s">
        <v>3</v>
      </c>
      <c r="G109" s="26">
        <v>0</v>
      </c>
      <c r="H109" s="136">
        <f t="shared" si="5"/>
        <v>724377.2</v>
      </c>
      <c r="I109" s="57">
        <f t="shared" si="3"/>
        <v>724377.2</v>
      </c>
    </row>
    <row r="110" spans="1:9" ht="39.6">
      <c r="A110" s="184" t="s">
        <v>136</v>
      </c>
      <c r="B110" s="5" t="s">
        <v>0</v>
      </c>
      <c r="C110" s="5" t="s">
        <v>72</v>
      </c>
      <c r="D110" s="5" t="s">
        <v>181</v>
      </c>
      <c r="E110" s="5" t="s">
        <v>3</v>
      </c>
      <c r="F110" s="5" t="s">
        <v>3</v>
      </c>
      <c r="G110" s="33">
        <v>0</v>
      </c>
      <c r="H110" s="171">
        <f>H114+H117</f>
        <v>724377.2</v>
      </c>
      <c r="I110" s="53">
        <f t="shared" si="3"/>
        <v>724377.2</v>
      </c>
    </row>
    <row r="111" spans="1:9" ht="31.2">
      <c r="A111" s="35" t="s">
        <v>180</v>
      </c>
      <c r="B111" s="36" t="s">
        <v>0</v>
      </c>
      <c r="C111" s="14" t="s">
        <v>72</v>
      </c>
      <c r="D111" s="14" t="s">
        <v>182</v>
      </c>
      <c r="E111" s="14" t="s">
        <v>3</v>
      </c>
      <c r="F111" s="14" t="s">
        <v>3</v>
      </c>
      <c r="G111" s="20">
        <v>0</v>
      </c>
      <c r="H111" s="117">
        <f t="shared" si="5"/>
        <v>646705.19999999995</v>
      </c>
      <c r="I111" s="49">
        <f t="shared" si="3"/>
        <v>646705.19999999995</v>
      </c>
    </row>
    <row r="112" spans="1:9" ht="31.2">
      <c r="A112" s="22" t="s">
        <v>165</v>
      </c>
      <c r="B112" s="37" t="s">
        <v>0</v>
      </c>
      <c r="C112" s="14" t="s">
        <v>72</v>
      </c>
      <c r="D112" s="14" t="s">
        <v>182</v>
      </c>
      <c r="E112" s="14" t="s">
        <v>155</v>
      </c>
      <c r="F112" s="14" t="s">
        <v>3</v>
      </c>
      <c r="G112" s="20">
        <v>0</v>
      </c>
      <c r="H112" s="117">
        <f t="shared" si="5"/>
        <v>646705.19999999995</v>
      </c>
      <c r="I112" s="49">
        <f t="shared" si="3"/>
        <v>646705.19999999995</v>
      </c>
    </row>
    <row r="113" spans="1:9" ht="46.8">
      <c r="A113" s="22" t="s">
        <v>166</v>
      </c>
      <c r="B113" s="37" t="s">
        <v>0</v>
      </c>
      <c r="C113" s="14" t="s">
        <v>72</v>
      </c>
      <c r="D113" s="14" t="s">
        <v>182</v>
      </c>
      <c r="E113" s="14" t="s">
        <v>160</v>
      </c>
      <c r="F113" s="14" t="s">
        <v>3</v>
      </c>
      <c r="G113" s="20">
        <v>0</v>
      </c>
      <c r="H113" s="117">
        <f t="shared" si="5"/>
        <v>646705.19999999995</v>
      </c>
      <c r="I113" s="49">
        <f t="shared" si="3"/>
        <v>646705.19999999995</v>
      </c>
    </row>
    <row r="114" spans="1:9" ht="26.4">
      <c r="A114" s="64" t="s">
        <v>244</v>
      </c>
      <c r="B114" s="60" t="s">
        <v>0</v>
      </c>
      <c r="C114" s="60" t="s">
        <v>72</v>
      </c>
      <c r="D114" s="60" t="s">
        <v>245</v>
      </c>
      <c r="E114" s="60" t="s">
        <v>5</v>
      </c>
      <c r="F114" s="60" t="s">
        <v>3</v>
      </c>
      <c r="G114" s="73">
        <v>0</v>
      </c>
      <c r="H114" s="125">
        <f t="shared" si="5"/>
        <v>646705.19999999995</v>
      </c>
      <c r="I114" s="63">
        <f t="shared" si="3"/>
        <v>646705.19999999995</v>
      </c>
    </row>
    <row r="115" spans="1:9" ht="26.4">
      <c r="A115" s="13" t="s">
        <v>35</v>
      </c>
      <c r="B115" s="14" t="s">
        <v>0</v>
      </c>
      <c r="C115" s="14" t="s">
        <v>72</v>
      </c>
      <c r="D115" s="14" t="s">
        <v>245</v>
      </c>
      <c r="E115" s="14" t="s">
        <v>5</v>
      </c>
      <c r="F115" s="14" t="s">
        <v>3</v>
      </c>
      <c r="G115" s="20">
        <v>0</v>
      </c>
      <c r="H115" s="117">
        <f t="shared" si="5"/>
        <v>646705.19999999995</v>
      </c>
      <c r="I115" s="49">
        <f t="shared" si="3"/>
        <v>646705.19999999995</v>
      </c>
    </row>
    <row r="116" spans="1:9">
      <c r="A116" s="13" t="s">
        <v>40</v>
      </c>
      <c r="B116" s="14" t="s">
        <v>0</v>
      </c>
      <c r="C116" s="14" t="s">
        <v>72</v>
      </c>
      <c r="D116" s="14" t="s">
        <v>245</v>
      </c>
      <c r="E116" s="14" t="s">
        <v>5</v>
      </c>
      <c r="F116" s="14" t="s">
        <v>41</v>
      </c>
      <c r="G116" s="20">
        <v>0</v>
      </c>
      <c r="H116" s="117">
        <v>646705.19999999995</v>
      </c>
      <c r="I116" s="49">
        <f t="shared" si="3"/>
        <v>646705.19999999995</v>
      </c>
    </row>
    <row r="117" spans="1:9" ht="26.4">
      <c r="A117" s="64" t="s">
        <v>243</v>
      </c>
      <c r="B117" s="60" t="s">
        <v>0</v>
      </c>
      <c r="C117" s="60" t="s">
        <v>72</v>
      </c>
      <c r="D117" s="60" t="s">
        <v>242</v>
      </c>
      <c r="E117" s="60" t="s">
        <v>5</v>
      </c>
      <c r="F117" s="60" t="s">
        <v>3</v>
      </c>
      <c r="G117" s="73">
        <v>0</v>
      </c>
      <c r="H117" s="125">
        <f t="shared" si="5"/>
        <v>77672</v>
      </c>
      <c r="I117" s="63">
        <f t="shared" si="3"/>
        <v>77672</v>
      </c>
    </row>
    <row r="118" spans="1:9" ht="26.4">
      <c r="A118" s="13" t="s">
        <v>35</v>
      </c>
      <c r="B118" s="14" t="s">
        <v>0</v>
      </c>
      <c r="C118" s="14" t="s">
        <v>72</v>
      </c>
      <c r="D118" s="14" t="s">
        <v>242</v>
      </c>
      <c r="E118" s="14" t="s">
        <v>5</v>
      </c>
      <c r="F118" s="14" t="s">
        <v>3</v>
      </c>
      <c r="G118" s="20">
        <v>0</v>
      </c>
      <c r="H118" s="117">
        <f t="shared" si="5"/>
        <v>77672</v>
      </c>
      <c r="I118" s="49">
        <f t="shared" si="3"/>
        <v>77672</v>
      </c>
    </row>
    <row r="119" spans="1:9">
      <c r="A119" s="13" t="s">
        <v>40</v>
      </c>
      <c r="B119" s="14" t="s">
        <v>0</v>
      </c>
      <c r="C119" s="14" t="s">
        <v>72</v>
      </c>
      <c r="D119" s="14" t="s">
        <v>242</v>
      </c>
      <c r="E119" s="14" t="s">
        <v>5</v>
      </c>
      <c r="F119" s="14" t="s">
        <v>41</v>
      </c>
      <c r="G119" s="20">
        <v>0</v>
      </c>
      <c r="H119" s="117">
        <v>77672</v>
      </c>
      <c r="I119" s="49">
        <f t="shared" si="3"/>
        <v>77672</v>
      </c>
    </row>
    <row r="120" spans="1:9" ht="46.8">
      <c r="A120" s="137" t="s">
        <v>177</v>
      </c>
      <c r="B120" s="8" t="s">
        <v>0</v>
      </c>
      <c r="C120" s="8" t="s">
        <v>178</v>
      </c>
      <c r="D120" s="8"/>
      <c r="E120" s="8"/>
      <c r="F120" s="8"/>
      <c r="G120" s="9">
        <f>G121+G152</f>
        <v>2495611.48</v>
      </c>
      <c r="H120" s="166">
        <f>H121+H152</f>
        <v>5599249.5999999996</v>
      </c>
      <c r="I120" s="104">
        <f t="shared" si="3"/>
        <v>3103638.1199999996</v>
      </c>
    </row>
    <row r="121" spans="1:9" ht="20.399999999999999">
      <c r="A121" s="131" t="s">
        <v>73</v>
      </c>
      <c r="B121" s="11" t="s">
        <v>0</v>
      </c>
      <c r="C121" s="11" t="s">
        <v>74</v>
      </c>
      <c r="D121" s="11" t="s">
        <v>12</v>
      </c>
      <c r="E121" s="11" t="s">
        <v>3</v>
      </c>
      <c r="F121" s="11" t="s">
        <v>3</v>
      </c>
      <c r="G121" s="39">
        <f>G122</f>
        <v>99611.48</v>
      </c>
      <c r="H121" s="136">
        <f>H122</f>
        <v>825044.02</v>
      </c>
      <c r="I121" s="57">
        <f t="shared" si="3"/>
        <v>725432.54</v>
      </c>
    </row>
    <row r="122" spans="1:9" ht="39.6">
      <c r="A122" s="13" t="s">
        <v>194</v>
      </c>
      <c r="B122" s="14" t="s">
        <v>0</v>
      </c>
      <c r="C122" s="14" t="s">
        <v>74</v>
      </c>
      <c r="D122" s="14" t="s">
        <v>12</v>
      </c>
      <c r="E122" s="14" t="s">
        <v>3</v>
      </c>
      <c r="F122" s="14" t="s">
        <v>3</v>
      </c>
      <c r="G122" s="40">
        <f>G124+G138+G140+G143+G147</f>
        <v>99611.48</v>
      </c>
      <c r="H122" s="117">
        <f>H123+H133+H138+H142+H147+H128</f>
        <v>825044.02</v>
      </c>
      <c r="I122" s="49">
        <f t="shared" si="3"/>
        <v>725432.54</v>
      </c>
    </row>
    <row r="123" spans="1:9" ht="26.4">
      <c r="A123" s="86" t="s">
        <v>246</v>
      </c>
      <c r="B123" s="74" t="s">
        <v>0</v>
      </c>
      <c r="C123" s="74" t="s">
        <v>74</v>
      </c>
      <c r="D123" s="74" t="s">
        <v>76</v>
      </c>
      <c r="E123" s="74" t="s">
        <v>3</v>
      </c>
      <c r="F123" s="74" t="s">
        <v>3</v>
      </c>
      <c r="G123" s="87">
        <f>G126</f>
        <v>0</v>
      </c>
      <c r="H123" s="127">
        <f>H124</f>
        <v>67823.899999999994</v>
      </c>
      <c r="I123" s="77">
        <f t="shared" si="3"/>
        <v>67823.899999999994</v>
      </c>
    </row>
    <row r="124" spans="1:9" ht="31.2">
      <c r="A124" s="67" t="s">
        <v>165</v>
      </c>
      <c r="B124" s="72" t="s">
        <v>0</v>
      </c>
      <c r="C124" s="72" t="s">
        <v>74</v>
      </c>
      <c r="D124" s="72" t="s">
        <v>247</v>
      </c>
      <c r="E124" s="72" t="s">
        <v>155</v>
      </c>
      <c r="F124" s="72" t="s">
        <v>3</v>
      </c>
      <c r="G124" s="71">
        <f>G125</f>
        <v>0</v>
      </c>
      <c r="H124" s="130">
        <f>H125</f>
        <v>67823.899999999994</v>
      </c>
      <c r="I124" s="106">
        <f t="shared" si="3"/>
        <v>67823.899999999994</v>
      </c>
    </row>
    <row r="125" spans="1:9" ht="46.8">
      <c r="A125" s="22" t="s">
        <v>166</v>
      </c>
      <c r="B125" s="14" t="s">
        <v>0</v>
      </c>
      <c r="C125" s="14" t="s">
        <v>74</v>
      </c>
      <c r="D125" s="14" t="s">
        <v>247</v>
      </c>
      <c r="E125" s="14" t="s">
        <v>160</v>
      </c>
      <c r="F125" s="14" t="s">
        <v>3</v>
      </c>
      <c r="G125" s="20">
        <f>G126</f>
        <v>0</v>
      </c>
      <c r="H125" s="117">
        <f>H126</f>
        <v>67823.899999999994</v>
      </c>
      <c r="I125" s="49">
        <f t="shared" si="3"/>
        <v>67823.899999999994</v>
      </c>
    </row>
    <row r="126" spans="1:9" ht="26.4">
      <c r="A126" s="13" t="s">
        <v>35</v>
      </c>
      <c r="B126" s="14" t="s">
        <v>0</v>
      </c>
      <c r="C126" s="14" t="s">
        <v>74</v>
      </c>
      <c r="D126" s="14" t="s">
        <v>247</v>
      </c>
      <c r="E126" s="14" t="s">
        <v>5</v>
      </c>
      <c r="F126" s="14" t="s">
        <v>3</v>
      </c>
      <c r="G126" s="20">
        <f>G127</f>
        <v>0</v>
      </c>
      <c r="H126" s="117">
        <f>H127</f>
        <v>67823.899999999994</v>
      </c>
      <c r="I126" s="49">
        <f t="shared" si="3"/>
        <v>67823.899999999994</v>
      </c>
    </row>
    <row r="127" spans="1:9">
      <c r="A127" s="31" t="s">
        <v>40</v>
      </c>
      <c r="B127" s="23" t="s">
        <v>0</v>
      </c>
      <c r="C127" s="23" t="s">
        <v>74</v>
      </c>
      <c r="D127" s="23" t="s">
        <v>247</v>
      </c>
      <c r="E127" s="23" t="s">
        <v>5</v>
      </c>
      <c r="F127" s="23" t="s">
        <v>41</v>
      </c>
      <c r="G127" s="32">
        <v>0</v>
      </c>
      <c r="H127" s="118">
        <v>67823.899999999994</v>
      </c>
      <c r="I127" s="79">
        <f t="shared" si="3"/>
        <v>67823.899999999994</v>
      </c>
    </row>
    <row r="128" spans="1:9" ht="26.4">
      <c r="A128" s="86" t="s">
        <v>75</v>
      </c>
      <c r="B128" s="74" t="s">
        <v>0</v>
      </c>
      <c r="C128" s="74" t="s">
        <v>74</v>
      </c>
      <c r="D128" s="74" t="s">
        <v>76</v>
      </c>
      <c r="E128" s="74" t="s">
        <v>3</v>
      </c>
      <c r="F128" s="74" t="s">
        <v>3</v>
      </c>
      <c r="G128" s="87">
        <f>G131</f>
        <v>400000</v>
      </c>
      <c r="H128" s="76">
        <f>H129</f>
        <v>460626.53</v>
      </c>
      <c r="I128" s="77">
        <f t="shared" si="3"/>
        <v>60626.530000000028</v>
      </c>
    </row>
    <row r="129" spans="1:9" ht="31.2">
      <c r="A129" s="67" t="s">
        <v>165</v>
      </c>
      <c r="B129" s="72" t="s">
        <v>0</v>
      </c>
      <c r="C129" s="72" t="s">
        <v>74</v>
      </c>
      <c r="D129" s="72" t="s">
        <v>76</v>
      </c>
      <c r="E129" s="72" t="s">
        <v>155</v>
      </c>
      <c r="F129" s="72" t="s">
        <v>3</v>
      </c>
      <c r="G129" s="71">
        <f>G130</f>
        <v>400000</v>
      </c>
      <c r="H129" s="105">
        <f>H130</f>
        <v>460626.53</v>
      </c>
      <c r="I129" s="106">
        <f t="shared" si="3"/>
        <v>60626.530000000028</v>
      </c>
    </row>
    <row r="130" spans="1:9" ht="46.8">
      <c r="A130" s="22" t="s">
        <v>166</v>
      </c>
      <c r="B130" s="14" t="s">
        <v>0</v>
      </c>
      <c r="C130" s="14" t="s">
        <v>74</v>
      </c>
      <c r="D130" s="14" t="s">
        <v>76</v>
      </c>
      <c r="E130" s="14" t="s">
        <v>160</v>
      </c>
      <c r="F130" s="14" t="s">
        <v>3</v>
      </c>
      <c r="G130" s="20">
        <f>G131</f>
        <v>400000</v>
      </c>
      <c r="H130" s="48">
        <f>H131</f>
        <v>460626.53</v>
      </c>
      <c r="I130" s="49">
        <f t="shared" si="3"/>
        <v>60626.530000000028</v>
      </c>
    </row>
    <row r="131" spans="1:9" ht="26.4">
      <c r="A131" s="13" t="s">
        <v>35</v>
      </c>
      <c r="B131" s="14" t="s">
        <v>0</v>
      </c>
      <c r="C131" s="14" t="s">
        <v>74</v>
      </c>
      <c r="D131" s="14" t="s">
        <v>76</v>
      </c>
      <c r="E131" s="14" t="s">
        <v>5</v>
      </c>
      <c r="F131" s="14" t="s">
        <v>3</v>
      </c>
      <c r="G131" s="20">
        <f>G132</f>
        <v>400000</v>
      </c>
      <c r="H131" s="48">
        <f>H132</f>
        <v>460626.53</v>
      </c>
      <c r="I131" s="49">
        <f t="shared" si="3"/>
        <v>60626.530000000028</v>
      </c>
    </row>
    <row r="132" spans="1:9">
      <c r="A132" s="31" t="s">
        <v>40</v>
      </c>
      <c r="B132" s="23" t="s">
        <v>0</v>
      </c>
      <c r="C132" s="23" t="s">
        <v>74</v>
      </c>
      <c r="D132" s="23" t="s">
        <v>76</v>
      </c>
      <c r="E132" s="23" t="s">
        <v>5</v>
      </c>
      <c r="F132" s="23" t="s">
        <v>39</v>
      </c>
      <c r="G132" s="32">
        <v>400000</v>
      </c>
      <c r="H132" s="78">
        <v>460626.53</v>
      </c>
      <c r="I132" s="79">
        <f t="shared" si="3"/>
        <v>60626.530000000028</v>
      </c>
    </row>
    <row r="133" spans="1:9" ht="26.4">
      <c r="A133" s="86" t="s">
        <v>208</v>
      </c>
      <c r="B133" s="74" t="s">
        <v>0</v>
      </c>
      <c r="C133" s="74" t="s">
        <v>74</v>
      </c>
      <c r="D133" s="74" t="s">
        <v>206</v>
      </c>
      <c r="E133" s="74" t="s">
        <v>3</v>
      </c>
      <c r="F133" s="74" t="s">
        <v>3</v>
      </c>
      <c r="G133" s="87">
        <v>0</v>
      </c>
      <c r="H133" s="76">
        <f>H134</f>
        <v>168471.05</v>
      </c>
      <c r="I133" s="77">
        <f t="shared" si="3"/>
        <v>168471.05</v>
      </c>
    </row>
    <row r="134" spans="1:9" ht="31.2">
      <c r="A134" s="67" t="s">
        <v>165</v>
      </c>
      <c r="B134" s="72" t="s">
        <v>0</v>
      </c>
      <c r="C134" s="72" t="s">
        <v>74</v>
      </c>
      <c r="D134" s="72" t="s">
        <v>228</v>
      </c>
      <c r="E134" s="72" t="s">
        <v>155</v>
      </c>
      <c r="F134" s="72" t="s">
        <v>3</v>
      </c>
      <c r="G134" s="109">
        <v>0</v>
      </c>
      <c r="H134" s="105">
        <f>H135</f>
        <v>168471.05</v>
      </c>
      <c r="I134" s="106">
        <f t="shared" si="3"/>
        <v>168471.05</v>
      </c>
    </row>
    <row r="135" spans="1:9" ht="46.8">
      <c r="A135" s="22" t="s">
        <v>166</v>
      </c>
      <c r="B135" s="14" t="s">
        <v>0</v>
      </c>
      <c r="C135" s="14" t="s">
        <v>74</v>
      </c>
      <c r="D135" s="14" t="s">
        <v>207</v>
      </c>
      <c r="E135" s="14" t="s">
        <v>160</v>
      </c>
      <c r="F135" s="14" t="s">
        <v>3</v>
      </c>
      <c r="G135" s="40">
        <v>0</v>
      </c>
      <c r="H135" s="48">
        <f>H136</f>
        <v>168471.05</v>
      </c>
      <c r="I135" s="49">
        <f t="shared" si="3"/>
        <v>168471.05</v>
      </c>
    </row>
    <row r="136" spans="1:9" ht="26.4">
      <c r="A136" s="13" t="s">
        <v>35</v>
      </c>
      <c r="B136" s="14" t="s">
        <v>0</v>
      </c>
      <c r="C136" s="14" t="s">
        <v>74</v>
      </c>
      <c r="D136" s="14" t="s">
        <v>207</v>
      </c>
      <c r="E136" s="14" t="s">
        <v>5</v>
      </c>
      <c r="F136" s="14" t="s">
        <v>3</v>
      </c>
      <c r="G136" s="40">
        <v>0</v>
      </c>
      <c r="H136" s="48">
        <f>H137</f>
        <v>168471.05</v>
      </c>
      <c r="I136" s="49">
        <f t="shared" si="3"/>
        <v>168471.05</v>
      </c>
    </row>
    <row r="137" spans="1:9">
      <c r="A137" s="31" t="s">
        <v>40</v>
      </c>
      <c r="B137" s="23" t="s">
        <v>0</v>
      </c>
      <c r="C137" s="23" t="s">
        <v>74</v>
      </c>
      <c r="D137" s="23" t="s">
        <v>207</v>
      </c>
      <c r="E137" s="23" t="s">
        <v>5</v>
      </c>
      <c r="F137" s="23" t="s">
        <v>41</v>
      </c>
      <c r="G137" s="116">
        <v>0</v>
      </c>
      <c r="H137" s="78">
        <v>168471.05</v>
      </c>
      <c r="I137" s="79">
        <f t="shared" si="3"/>
        <v>168471.05</v>
      </c>
    </row>
    <row r="138" spans="1:9">
      <c r="A138" s="86" t="s">
        <v>211</v>
      </c>
      <c r="B138" s="74" t="s">
        <v>0</v>
      </c>
      <c r="C138" s="74" t="s">
        <v>74</v>
      </c>
      <c r="D138" s="74" t="s">
        <v>209</v>
      </c>
      <c r="E138" s="74" t="s">
        <v>3</v>
      </c>
      <c r="F138" s="74" t="s">
        <v>3</v>
      </c>
      <c r="G138" s="107">
        <v>0</v>
      </c>
      <c r="H138" s="127">
        <f>H139</f>
        <v>0</v>
      </c>
      <c r="I138" s="106">
        <f t="shared" si="3"/>
        <v>0</v>
      </c>
    </row>
    <row r="139" spans="1:9" ht="52.8">
      <c r="A139" s="13" t="s">
        <v>212</v>
      </c>
      <c r="B139" s="14" t="s">
        <v>0</v>
      </c>
      <c r="C139" s="14" t="s">
        <v>74</v>
      </c>
      <c r="D139" s="14" t="s">
        <v>209</v>
      </c>
      <c r="E139" s="14" t="s">
        <v>1</v>
      </c>
      <c r="F139" s="14" t="s">
        <v>3</v>
      </c>
      <c r="G139" s="40">
        <v>0</v>
      </c>
      <c r="H139" s="117">
        <f>H140</f>
        <v>0</v>
      </c>
      <c r="I139" s="49">
        <f t="shared" si="3"/>
        <v>0</v>
      </c>
    </row>
    <row r="140" spans="1:9" ht="52.8">
      <c r="A140" s="13" t="s">
        <v>79</v>
      </c>
      <c r="B140" s="14" t="s">
        <v>0</v>
      </c>
      <c r="C140" s="14" t="s">
        <v>74</v>
      </c>
      <c r="D140" s="14" t="s">
        <v>209</v>
      </c>
      <c r="E140" s="14" t="s">
        <v>210</v>
      </c>
      <c r="F140" s="14" t="s">
        <v>3</v>
      </c>
      <c r="G140" s="40">
        <v>0</v>
      </c>
      <c r="H140" s="117">
        <f>H141</f>
        <v>0</v>
      </c>
      <c r="I140" s="49">
        <f t="shared" si="3"/>
        <v>0</v>
      </c>
    </row>
    <row r="141" spans="1:9" ht="26.4">
      <c r="A141" s="31" t="s">
        <v>78</v>
      </c>
      <c r="B141" s="23" t="s">
        <v>0</v>
      </c>
      <c r="C141" s="23" t="s">
        <v>74</v>
      </c>
      <c r="D141" s="23" t="s">
        <v>209</v>
      </c>
      <c r="E141" s="23" t="s">
        <v>210</v>
      </c>
      <c r="F141" s="23" t="s">
        <v>32</v>
      </c>
      <c r="G141" s="116">
        <v>0</v>
      </c>
      <c r="H141" s="118">
        <v>0</v>
      </c>
      <c r="I141" s="79">
        <f t="shared" si="3"/>
        <v>0</v>
      </c>
    </row>
    <row r="142" spans="1:9" ht="26.4">
      <c r="A142" s="110" t="s">
        <v>80</v>
      </c>
      <c r="B142" s="111" t="s">
        <v>0</v>
      </c>
      <c r="C142" s="111" t="s">
        <v>74</v>
      </c>
      <c r="D142" s="111" t="s">
        <v>81</v>
      </c>
      <c r="E142" s="111" t="s">
        <v>3</v>
      </c>
      <c r="F142" s="111" t="s">
        <v>3</v>
      </c>
      <c r="G142" s="112">
        <v>0</v>
      </c>
      <c r="H142" s="129">
        <f>H143</f>
        <v>52000</v>
      </c>
      <c r="I142" s="114">
        <f t="shared" si="3"/>
        <v>52000</v>
      </c>
    </row>
    <row r="143" spans="1:9" ht="52.8">
      <c r="A143" s="58" t="s">
        <v>77</v>
      </c>
      <c r="B143" s="72" t="s">
        <v>0</v>
      </c>
      <c r="C143" s="72" t="s">
        <v>74</v>
      </c>
      <c r="D143" s="72" t="s">
        <v>81</v>
      </c>
      <c r="E143" s="72" t="s">
        <v>163</v>
      </c>
      <c r="F143" s="72" t="s">
        <v>3</v>
      </c>
      <c r="G143" s="109">
        <v>0</v>
      </c>
      <c r="H143" s="130">
        <f>H144</f>
        <v>52000</v>
      </c>
      <c r="I143" s="106">
        <f t="shared" si="3"/>
        <v>52000</v>
      </c>
    </row>
    <row r="144" spans="1:9" ht="26.4">
      <c r="A144" s="13" t="s">
        <v>78</v>
      </c>
      <c r="B144" s="14" t="s">
        <v>0</v>
      </c>
      <c r="C144" s="14" t="s">
        <v>74</v>
      </c>
      <c r="D144" s="14" t="s">
        <v>81</v>
      </c>
      <c r="E144" s="14" t="s">
        <v>1</v>
      </c>
      <c r="F144" s="14" t="s">
        <v>3</v>
      </c>
      <c r="G144" s="41">
        <v>0</v>
      </c>
      <c r="H144" s="117">
        <f>H145</f>
        <v>52000</v>
      </c>
      <c r="I144" s="49">
        <f t="shared" si="3"/>
        <v>52000</v>
      </c>
    </row>
    <row r="145" spans="1:9" ht="52.8">
      <c r="A145" s="13" t="s">
        <v>213</v>
      </c>
      <c r="B145" s="14" t="s">
        <v>0</v>
      </c>
      <c r="C145" s="14" t="s">
        <v>74</v>
      </c>
      <c r="D145" s="14" t="s">
        <v>81</v>
      </c>
      <c r="E145" s="14" t="s">
        <v>210</v>
      </c>
      <c r="F145" s="14" t="s">
        <v>3</v>
      </c>
      <c r="G145" s="40">
        <v>0</v>
      </c>
      <c r="H145" s="117">
        <f>H146</f>
        <v>52000</v>
      </c>
      <c r="I145" s="49">
        <f t="shared" ref="I145:I231" si="6">H145-G145</f>
        <v>52000</v>
      </c>
    </row>
    <row r="146" spans="1:9" ht="26.4">
      <c r="A146" s="31" t="s">
        <v>78</v>
      </c>
      <c r="B146" s="23" t="s">
        <v>0</v>
      </c>
      <c r="C146" s="23" t="s">
        <v>74</v>
      </c>
      <c r="D146" s="23" t="s">
        <v>81</v>
      </c>
      <c r="E146" s="23" t="s">
        <v>210</v>
      </c>
      <c r="F146" s="23" t="s">
        <v>32</v>
      </c>
      <c r="G146" s="116">
        <v>0</v>
      </c>
      <c r="H146" s="118">
        <v>52000</v>
      </c>
      <c r="I146" s="79">
        <f t="shared" si="6"/>
        <v>52000</v>
      </c>
    </row>
    <row r="147" spans="1:9">
      <c r="A147" s="110" t="s">
        <v>82</v>
      </c>
      <c r="B147" s="111" t="s">
        <v>0</v>
      </c>
      <c r="C147" s="111" t="s">
        <v>74</v>
      </c>
      <c r="D147" s="111" t="s">
        <v>83</v>
      </c>
      <c r="E147" s="111" t="s">
        <v>3</v>
      </c>
      <c r="F147" s="111" t="s">
        <v>3</v>
      </c>
      <c r="G147" s="115">
        <f>G150</f>
        <v>99611.48</v>
      </c>
      <c r="H147" s="113">
        <f>H148</f>
        <v>76122.539999999994</v>
      </c>
      <c r="I147" s="114">
        <f t="shared" si="6"/>
        <v>-23488.940000000002</v>
      </c>
    </row>
    <row r="148" spans="1:9" ht="31.2">
      <c r="A148" s="66" t="s">
        <v>165</v>
      </c>
      <c r="B148" s="60" t="s">
        <v>0</v>
      </c>
      <c r="C148" s="60" t="s">
        <v>74</v>
      </c>
      <c r="D148" s="60" t="s">
        <v>83</v>
      </c>
      <c r="E148" s="60" t="s">
        <v>155</v>
      </c>
      <c r="F148" s="60" t="s">
        <v>3</v>
      </c>
      <c r="G148" s="73">
        <f>G149</f>
        <v>99611.48</v>
      </c>
      <c r="H148" s="62">
        <f>H149</f>
        <v>76122.539999999994</v>
      </c>
      <c r="I148" s="63">
        <f t="shared" si="6"/>
        <v>-23488.940000000002</v>
      </c>
    </row>
    <row r="149" spans="1:9" ht="46.8">
      <c r="A149" s="138" t="s">
        <v>166</v>
      </c>
      <c r="B149" s="90" t="s">
        <v>0</v>
      </c>
      <c r="C149" s="90" t="s">
        <v>74</v>
      </c>
      <c r="D149" s="90" t="s">
        <v>83</v>
      </c>
      <c r="E149" s="90" t="s">
        <v>160</v>
      </c>
      <c r="F149" s="90" t="s">
        <v>3</v>
      </c>
      <c r="G149" s="20">
        <f>G150</f>
        <v>99611.48</v>
      </c>
      <c r="H149" s="91">
        <f>H150</f>
        <v>76122.539999999994</v>
      </c>
      <c r="I149" s="92">
        <f t="shared" si="6"/>
        <v>-23488.940000000002</v>
      </c>
    </row>
    <row r="150" spans="1:9" ht="26.4">
      <c r="A150" s="13" t="s">
        <v>35</v>
      </c>
      <c r="B150" s="14" t="s">
        <v>0</v>
      </c>
      <c r="C150" s="14" t="s">
        <v>74</v>
      </c>
      <c r="D150" s="14" t="s">
        <v>83</v>
      </c>
      <c r="E150" s="14" t="s">
        <v>5</v>
      </c>
      <c r="F150" s="14" t="s">
        <v>3</v>
      </c>
      <c r="G150" s="20">
        <f>G151</f>
        <v>99611.48</v>
      </c>
      <c r="H150" s="48">
        <f>H151</f>
        <v>76122.539999999994</v>
      </c>
      <c r="I150" s="49">
        <f t="shared" si="6"/>
        <v>-23488.940000000002</v>
      </c>
    </row>
    <row r="151" spans="1:9">
      <c r="A151" s="13" t="s">
        <v>36</v>
      </c>
      <c r="B151" s="14" t="s">
        <v>0</v>
      </c>
      <c r="C151" s="14" t="s">
        <v>74</v>
      </c>
      <c r="D151" s="14" t="s">
        <v>83</v>
      </c>
      <c r="E151" s="14" t="s">
        <v>5</v>
      </c>
      <c r="F151" s="14" t="s">
        <v>37</v>
      </c>
      <c r="G151" s="15">
        <v>99611.48</v>
      </c>
      <c r="H151" s="48">
        <v>76122.539999999994</v>
      </c>
      <c r="I151" s="49">
        <f t="shared" si="6"/>
        <v>-23488.940000000002</v>
      </c>
    </row>
    <row r="152" spans="1:9" ht="20.399999999999999">
      <c r="A152" s="132" t="s">
        <v>84</v>
      </c>
      <c r="B152" s="133" t="s">
        <v>0</v>
      </c>
      <c r="C152" s="133" t="s">
        <v>85</v>
      </c>
      <c r="D152" s="133"/>
      <c r="E152" s="134"/>
      <c r="F152" s="134"/>
      <c r="G152" s="135">
        <f>G153</f>
        <v>2396000</v>
      </c>
      <c r="H152" s="54">
        <f>H155+H160+H166+H175+H181+H188+H194+H199+H205+H210</f>
        <v>4774205.58</v>
      </c>
      <c r="I152" s="55">
        <f t="shared" si="6"/>
        <v>2378205.58</v>
      </c>
    </row>
    <row r="153" spans="1:9" ht="26.4">
      <c r="A153" s="13" t="s">
        <v>137</v>
      </c>
      <c r="B153" s="14" t="s">
        <v>0</v>
      </c>
      <c r="C153" s="14" t="s">
        <v>85</v>
      </c>
      <c r="D153" s="14" t="s">
        <v>12</v>
      </c>
      <c r="E153" s="14" t="s">
        <v>3</v>
      </c>
      <c r="F153" s="14" t="s">
        <v>3</v>
      </c>
      <c r="G153" s="40">
        <f>G154</f>
        <v>2396000</v>
      </c>
      <c r="H153" s="48">
        <f>H154</f>
        <v>4774205.58</v>
      </c>
      <c r="I153" s="49">
        <f t="shared" si="6"/>
        <v>2378205.58</v>
      </c>
    </row>
    <row r="154" spans="1:9" ht="39.6">
      <c r="A154" s="13" t="s">
        <v>138</v>
      </c>
      <c r="B154" s="14" t="s">
        <v>0</v>
      </c>
      <c r="C154" s="14" t="s">
        <v>85</v>
      </c>
      <c r="D154" s="14" t="s">
        <v>12</v>
      </c>
      <c r="E154" s="14" t="s">
        <v>3</v>
      </c>
      <c r="F154" s="14" t="s">
        <v>3</v>
      </c>
      <c r="G154" s="40">
        <f>G155+G160+G166+G175+G181+G194+G199</f>
        <v>2396000</v>
      </c>
      <c r="H154" s="48">
        <f>H155+H160+H166+H175+H181+H188+H194+H199+H205+H210</f>
        <v>4774205.58</v>
      </c>
      <c r="I154" s="49">
        <f t="shared" si="6"/>
        <v>2378205.58</v>
      </c>
    </row>
    <row r="155" spans="1:9" ht="26.4">
      <c r="A155" s="86" t="s">
        <v>86</v>
      </c>
      <c r="B155" s="74" t="s">
        <v>0</v>
      </c>
      <c r="C155" s="74" t="s">
        <v>85</v>
      </c>
      <c r="D155" s="74" t="s">
        <v>87</v>
      </c>
      <c r="E155" s="74" t="s">
        <v>3</v>
      </c>
      <c r="F155" s="74" t="s">
        <v>3</v>
      </c>
      <c r="G155" s="87">
        <f t="shared" ref="G155:H158" si="7">G156</f>
        <v>150000</v>
      </c>
      <c r="H155" s="127">
        <f t="shared" si="7"/>
        <v>299586.5</v>
      </c>
      <c r="I155" s="77">
        <f t="shared" si="6"/>
        <v>149586.5</v>
      </c>
    </row>
    <row r="156" spans="1:9" ht="31.2">
      <c r="A156" s="22" t="s">
        <v>165</v>
      </c>
      <c r="B156" s="14" t="s">
        <v>0</v>
      </c>
      <c r="C156" s="14" t="s">
        <v>85</v>
      </c>
      <c r="D156" s="14" t="s">
        <v>87</v>
      </c>
      <c r="E156" s="14" t="s">
        <v>155</v>
      </c>
      <c r="F156" s="14" t="s">
        <v>3</v>
      </c>
      <c r="G156" s="20">
        <f t="shared" si="7"/>
        <v>150000</v>
      </c>
      <c r="H156" s="117">
        <f t="shared" si="7"/>
        <v>299586.5</v>
      </c>
      <c r="I156" s="49">
        <f t="shared" si="6"/>
        <v>149586.5</v>
      </c>
    </row>
    <row r="157" spans="1:9" ht="46.8">
      <c r="A157" s="22" t="s">
        <v>166</v>
      </c>
      <c r="B157" s="14" t="s">
        <v>0</v>
      </c>
      <c r="C157" s="14" t="s">
        <v>85</v>
      </c>
      <c r="D157" s="14" t="s">
        <v>87</v>
      </c>
      <c r="E157" s="14" t="s">
        <v>160</v>
      </c>
      <c r="F157" s="14" t="s">
        <v>3</v>
      </c>
      <c r="G157" s="20">
        <f t="shared" si="7"/>
        <v>150000</v>
      </c>
      <c r="H157" s="117">
        <f t="shared" si="7"/>
        <v>299586.5</v>
      </c>
      <c r="I157" s="49">
        <f t="shared" si="6"/>
        <v>149586.5</v>
      </c>
    </row>
    <row r="158" spans="1:9" ht="26.4">
      <c r="A158" s="13" t="s">
        <v>35</v>
      </c>
      <c r="B158" s="14" t="s">
        <v>0</v>
      </c>
      <c r="C158" s="14" t="s">
        <v>85</v>
      </c>
      <c r="D158" s="14" t="s">
        <v>87</v>
      </c>
      <c r="E158" s="14" t="s">
        <v>5</v>
      </c>
      <c r="F158" s="14" t="s">
        <v>3</v>
      </c>
      <c r="G158" s="20">
        <f t="shared" si="7"/>
        <v>150000</v>
      </c>
      <c r="H158" s="117">
        <f t="shared" si="7"/>
        <v>299586.5</v>
      </c>
      <c r="I158" s="49">
        <f t="shared" si="6"/>
        <v>149586.5</v>
      </c>
    </row>
    <row r="159" spans="1:9">
      <c r="A159" s="31" t="s">
        <v>36</v>
      </c>
      <c r="B159" s="23" t="s">
        <v>0</v>
      </c>
      <c r="C159" s="23" t="s">
        <v>85</v>
      </c>
      <c r="D159" s="23" t="s">
        <v>87</v>
      </c>
      <c r="E159" s="23" t="s">
        <v>5</v>
      </c>
      <c r="F159" s="23" t="s">
        <v>37</v>
      </c>
      <c r="G159" s="25">
        <v>150000</v>
      </c>
      <c r="H159" s="118">
        <v>299586.5</v>
      </c>
      <c r="I159" s="79">
        <f t="shared" si="6"/>
        <v>149586.5</v>
      </c>
    </row>
    <row r="160" spans="1:9">
      <c r="A160" s="86" t="s">
        <v>88</v>
      </c>
      <c r="B160" s="74" t="s">
        <v>0</v>
      </c>
      <c r="C160" s="74" t="s">
        <v>85</v>
      </c>
      <c r="D160" s="74" t="s">
        <v>89</v>
      </c>
      <c r="E160" s="74" t="s">
        <v>3</v>
      </c>
      <c r="F160" s="74" t="s">
        <v>3</v>
      </c>
      <c r="G160" s="87">
        <f>G163</f>
        <v>140000</v>
      </c>
      <c r="H160" s="76">
        <f>H161</f>
        <v>33400.400000000001</v>
      </c>
      <c r="I160" s="77">
        <f t="shared" si="6"/>
        <v>-106599.6</v>
      </c>
    </row>
    <row r="161" spans="1:9" ht="31.2">
      <c r="A161" s="22" t="s">
        <v>165</v>
      </c>
      <c r="B161" s="14" t="s">
        <v>0</v>
      </c>
      <c r="C161" s="14" t="s">
        <v>85</v>
      </c>
      <c r="D161" s="14" t="s">
        <v>89</v>
      </c>
      <c r="E161" s="14" t="s">
        <v>155</v>
      </c>
      <c r="F161" s="14" t="s">
        <v>3</v>
      </c>
      <c r="G161" s="20">
        <f>G162</f>
        <v>140000</v>
      </c>
      <c r="H161" s="117">
        <f>H162</f>
        <v>33400.400000000001</v>
      </c>
      <c r="I161" s="49">
        <f t="shared" si="6"/>
        <v>-106599.6</v>
      </c>
    </row>
    <row r="162" spans="1:9" ht="46.8">
      <c r="A162" s="22" t="s">
        <v>166</v>
      </c>
      <c r="B162" s="14" t="s">
        <v>0</v>
      </c>
      <c r="C162" s="14" t="s">
        <v>85</v>
      </c>
      <c r="D162" s="14" t="s">
        <v>89</v>
      </c>
      <c r="E162" s="14" t="s">
        <v>160</v>
      </c>
      <c r="F162" s="14" t="s">
        <v>3</v>
      </c>
      <c r="G162" s="20">
        <f>G163</f>
        <v>140000</v>
      </c>
      <c r="H162" s="117">
        <f>H163</f>
        <v>33400.400000000001</v>
      </c>
      <c r="I162" s="49">
        <f t="shared" si="6"/>
        <v>-106599.6</v>
      </c>
    </row>
    <row r="163" spans="1:9" ht="26.4">
      <c r="A163" s="13" t="s">
        <v>35</v>
      </c>
      <c r="B163" s="14" t="s">
        <v>0</v>
      </c>
      <c r="C163" s="14" t="s">
        <v>85</v>
      </c>
      <c r="D163" s="14" t="s">
        <v>89</v>
      </c>
      <c r="E163" s="14" t="s">
        <v>5</v>
      </c>
      <c r="F163" s="14" t="s">
        <v>3</v>
      </c>
      <c r="G163" s="20">
        <f>G164+G165</f>
        <v>140000</v>
      </c>
      <c r="H163" s="117">
        <f>H164+H165</f>
        <v>33400.400000000001</v>
      </c>
      <c r="I163" s="49">
        <f t="shared" si="6"/>
        <v>-106599.6</v>
      </c>
    </row>
    <row r="164" spans="1:9">
      <c r="A164" s="31" t="s">
        <v>38</v>
      </c>
      <c r="B164" s="23" t="s">
        <v>0</v>
      </c>
      <c r="C164" s="23" t="s">
        <v>85</v>
      </c>
      <c r="D164" s="23" t="s">
        <v>89</v>
      </c>
      <c r="E164" s="23" t="s">
        <v>5</v>
      </c>
      <c r="F164" s="23" t="s">
        <v>39</v>
      </c>
      <c r="G164" s="25">
        <v>60000</v>
      </c>
      <c r="H164" s="118">
        <v>0</v>
      </c>
      <c r="I164" s="79">
        <f t="shared" si="6"/>
        <v>-60000</v>
      </c>
    </row>
    <row r="165" spans="1:9">
      <c r="A165" s="31" t="s">
        <v>43</v>
      </c>
      <c r="B165" s="23" t="s">
        <v>0</v>
      </c>
      <c r="C165" s="23" t="s">
        <v>85</v>
      </c>
      <c r="D165" s="23" t="s">
        <v>89</v>
      </c>
      <c r="E165" s="23" t="s">
        <v>5</v>
      </c>
      <c r="F165" s="23" t="s">
        <v>44</v>
      </c>
      <c r="G165" s="25">
        <v>80000</v>
      </c>
      <c r="H165" s="118">
        <v>33400.400000000001</v>
      </c>
      <c r="I165" s="79">
        <f t="shared" si="6"/>
        <v>-46599.6</v>
      </c>
    </row>
    <row r="166" spans="1:9" ht="26.4">
      <c r="A166" s="86" t="s">
        <v>90</v>
      </c>
      <c r="B166" s="74" t="s">
        <v>0</v>
      </c>
      <c r="C166" s="74" t="s">
        <v>85</v>
      </c>
      <c r="D166" s="74" t="s">
        <v>91</v>
      </c>
      <c r="E166" s="74" t="s">
        <v>3</v>
      </c>
      <c r="F166" s="74" t="s">
        <v>3</v>
      </c>
      <c r="G166" s="87">
        <f>G169</f>
        <v>966000</v>
      </c>
      <c r="H166" s="127">
        <f>H167</f>
        <v>1111250</v>
      </c>
      <c r="I166" s="77">
        <f t="shared" si="6"/>
        <v>145250</v>
      </c>
    </row>
    <row r="167" spans="1:9" ht="31.2">
      <c r="A167" s="22" t="s">
        <v>165</v>
      </c>
      <c r="B167" s="14" t="s">
        <v>0</v>
      </c>
      <c r="C167" s="14" t="s">
        <v>85</v>
      </c>
      <c r="D167" s="14" t="s">
        <v>91</v>
      </c>
      <c r="E167" s="14" t="s">
        <v>155</v>
      </c>
      <c r="F167" s="14" t="s">
        <v>3</v>
      </c>
      <c r="G167" s="20">
        <f>G168</f>
        <v>966000</v>
      </c>
      <c r="H167" s="117">
        <f>H168</f>
        <v>1111250</v>
      </c>
      <c r="I167" s="49">
        <f t="shared" si="6"/>
        <v>145250</v>
      </c>
    </row>
    <row r="168" spans="1:9" ht="46.8">
      <c r="A168" s="22" t="s">
        <v>166</v>
      </c>
      <c r="B168" s="14" t="s">
        <v>0</v>
      </c>
      <c r="C168" s="14" t="s">
        <v>85</v>
      </c>
      <c r="D168" s="14" t="s">
        <v>91</v>
      </c>
      <c r="E168" s="14" t="s">
        <v>160</v>
      </c>
      <c r="F168" s="14" t="s">
        <v>3</v>
      </c>
      <c r="G168" s="20">
        <f>G169</f>
        <v>966000</v>
      </c>
      <c r="H168" s="117">
        <f>H169</f>
        <v>1111250</v>
      </c>
      <c r="I168" s="49">
        <f t="shared" si="6"/>
        <v>145250</v>
      </c>
    </row>
    <row r="169" spans="1:9" ht="26.4">
      <c r="A169" s="13" t="s">
        <v>35</v>
      </c>
      <c r="B169" s="14" t="s">
        <v>0</v>
      </c>
      <c r="C169" s="14" t="s">
        <v>85</v>
      </c>
      <c r="D169" s="14" t="s">
        <v>91</v>
      </c>
      <c r="E169" s="14" t="s">
        <v>5</v>
      </c>
      <c r="F169" s="14" t="s">
        <v>3</v>
      </c>
      <c r="G169" s="20">
        <f>G170+G171+G172+G173+G174</f>
        <v>966000</v>
      </c>
      <c r="H169" s="117">
        <f>SUM(H170:H174)</f>
        <v>1111250</v>
      </c>
      <c r="I169" s="49">
        <f t="shared" si="6"/>
        <v>145250</v>
      </c>
    </row>
    <row r="170" spans="1:9">
      <c r="A170" s="31" t="s">
        <v>148</v>
      </c>
      <c r="B170" s="23" t="s">
        <v>0</v>
      </c>
      <c r="C170" s="23" t="s">
        <v>85</v>
      </c>
      <c r="D170" s="23" t="s">
        <v>91</v>
      </c>
      <c r="E170" s="23" t="s">
        <v>5</v>
      </c>
      <c r="F170" s="23" t="s">
        <v>61</v>
      </c>
      <c r="G170" s="32">
        <v>156000</v>
      </c>
      <c r="H170" s="118">
        <v>27000</v>
      </c>
      <c r="I170" s="79">
        <f t="shared" si="6"/>
        <v>-129000</v>
      </c>
    </row>
    <row r="171" spans="1:9">
      <c r="A171" s="31" t="s">
        <v>38</v>
      </c>
      <c r="B171" s="23" t="s">
        <v>0</v>
      </c>
      <c r="C171" s="23" t="s">
        <v>85</v>
      </c>
      <c r="D171" s="23" t="s">
        <v>91</v>
      </c>
      <c r="E171" s="23" t="s">
        <v>5</v>
      </c>
      <c r="F171" s="23" t="s">
        <v>39</v>
      </c>
      <c r="G171" s="32">
        <v>300000</v>
      </c>
      <c r="H171" s="118">
        <v>100000</v>
      </c>
      <c r="I171" s="79">
        <f t="shared" si="6"/>
        <v>-200000</v>
      </c>
    </row>
    <row r="172" spans="1:9">
      <c r="A172" s="31" t="s">
        <v>40</v>
      </c>
      <c r="B172" s="23" t="s">
        <v>0</v>
      </c>
      <c r="C172" s="23" t="s">
        <v>85</v>
      </c>
      <c r="D172" s="23" t="s">
        <v>91</v>
      </c>
      <c r="E172" s="23" t="s">
        <v>5</v>
      </c>
      <c r="F172" s="23" t="s">
        <v>41</v>
      </c>
      <c r="G172" s="32">
        <v>280000</v>
      </c>
      <c r="H172" s="118">
        <v>819706.3</v>
      </c>
      <c r="I172" s="79">
        <f t="shared" si="6"/>
        <v>539706.30000000005</v>
      </c>
    </row>
    <row r="173" spans="1:9">
      <c r="A173" s="31" t="s">
        <v>126</v>
      </c>
      <c r="B173" s="23" t="s">
        <v>0</v>
      </c>
      <c r="C173" s="23" t="s">
        <v>85</v>
      </c>
      <c r="D173" s="23" t="s">
        <v>91</v>
      </c>
      <c r="E173" s="23" t="s">
        <v>5</v>
      </c>
      <c r="F173" s="23" t="s">
        <v>4</v>
      </c>
      <c r="G173" s="32">
        <v>180000</v>
      </c>
      <c r="H173" s="118">
        <v>114543.7</v>
      </c>
      <c r="I173" s="79">
        <f t="shared" si="6"/>
        <v>-65456.3</v>
      </c>
    </row>
    <row r="174" spans="1:9">
      <c r="A174" s="31" t="s">
        <v>43</v>
      </c>
      <c r="B174" s="23" t="s">
        <v>0</v>
      </c>
      <c r="C174" s="23" t="s">
        <v>85</v>
      </c>
      <c r="D174" s="23" t="s">
        <v>91</v>
      </c>
      <c r="E174" s="23" t="s">
        <v>5</v>
      </c>
      <c r="F174" s="23" t="s">
        <v>44</v>
      </c>
      <c r="G174" s="32">
        <v>50000</v>
      </c>
      <c r="H174" s="118">
        <v>50000</v>
      </c>
      <c r="I174" s="79">
        <f t="shared" si="6"/>
        <v>0</v>
      </c>
    </row>
    <row r="175" spans="1:9" ht="26.4">
      <c r="A175" s="86" t="s">
        <v>92</v>
      </c>
      <c r="B175" s="74" t="s">
        <v>0</v>
      </c>
      <c r="C175" s="74" t="s">
        <v>85</v>
      </c>
      <c r="D175" s="74" t="s">
        <v>149</v>
      </c>
      <c r="E175" s="74" t="s">
        <v>3</v>
      </c>
      <c r="F175" s="74" t="s">
        <v>3</v>
      </c>
      <c r="G175" s="87">
        <f>G178</f>
        <v>300000</v>
      </c>
      <c r="H175" s="127">
        <f>H176</f>
        <v>0</v>
      </c>
      <c r="I175" s="77">
        <f t="shared" si="6"/>
        <v>-300000</v>
      </c>
    </row>
    <row r="176" spans="1:9" ht="31.2">
      <c r="A176" s="22" t="s">
        <v>165</v>
      </c>
      <c r="B176" s="14" t="s">
        <v>0</v>
      </c>
      <c r="C176" s="14" t="s">
        <v>85</v>
      </c>
      <c r="D176" s="14" t="s">
        <v>149</v>
      </c>
      <c r="E176" s="14" t="s">
        <v>155</v>
      </c>
      <c r="F176" s="14" t="s">
        <v>3</v>
      </c>
      <c r="G176" s="20">
        <f>G177</f>
        <v>300000</v>
      </c>
      <c r="H176" s="117">
        <f>H177</f>
        <v>0</v>
      </c>
      <c r="I176" s="49">
        <f t="shared" si="6"/>
        <v>-300000</v>
      </c>
    </row>
    <row r="177" spans="1:9" ht="46.8">
      <c r="A177" s="22" t="s">
        <v>166</v>
      </c>
      <c r="B177" s="14" t="s">
        <v>0</v>
      </c>
      <c r="C177" s="14" t="s">
        <v>85</v>
      </c>
      <c r="D177" s="14" t="s">
        <v>149</v>
      </c>
      <c r="E177" s="14" t="s">
        <v>160</v>
      </c>
      <c r="F177" s="14" t="s">
        <v>3</v>
      </c>
      <c r="G177" s="20">
        <f>G178</f>
        <v>300000</v>
      </c>
      <c r="H177" s="117">
        <f>H178</f>
        <v>0</v>
      </c>
      <c r="I177" s="49">
        <f t="shared" si="6"/>
        <v>-300000</v>
      </c>
    </row>
    <row r="178" spans="1:9" ht="26.4">
      <c r="A178" s="13" t="s">
        <v>35</v>
      </c>
      <c r="B178" s="14" t="s">
        <v>0</v>
      </c>
      <c r="C178" s="14" t="s">
        <v>85</v>
      </c>
      <c r="D178" s="14" t="s">
        <v>149</v>
      </c>
      <c r="E178" s="14" t="s">
        <v>5</v>
      </c>
      <c r="F178" s="14" t="s">
        <v>3</v>
      </c>
      <c r="G178" s="20">
        <f>G179+G180</f>
        <v>300000</v>
      </c>
      <c r="H178" s="117">
        <f>H179+H180</f>
        <v>0</v>
      </c>
      <c r="I178" s="49">
        <f t="shared" si="6"/>
        <v>-300000</v>
      </c>
    </row>
    <row r="179" spans="1:9">
      <c r="A179" s="31" t="s">
        <v>38</v>
      </c>
      <c r="B179" s="23" t="s">
        <v>0</v>
      </c>
      <c r="C179" s="23" t="s">
        <v>85</v>
      </c>
      <c r="D179" s="23" t="s">
        <v>149</v>
      </c>
      <c r="E179" s="23" t="s">
        <v>5</v>
      </c>
      <c r="F179" s="23" t="s">
        <v>39</v>
      </c>
      <c r="G179" s="32">
        <v>50000</v>
      </c>
      <c r="H179" s="118">
        <v>0</v>
      </c>
      <c r="I179" s="79">
        <f t="shared" si="6"/>
        <v>-50000</v>
      </c>
    </row>
    <row r="180" spans="1:9">
      <c r="A180" s="31" t="s">
        <v>217</v>
      </c>
      <c r="B180" s="23" t="s">
        <v>0</v>
      </c>
      <c r="C180" s="23" t="s">
        <v>85</v>
      </c>
      <c r="D180" s="23" t="s">
        <v>149</v>
      </c>
      <c r="E180" s="23" t="s">
        <v>5</v>
      </c>
      <c r="F180" s="23" t="s">
        <v>4</v>
      </c>
      <c r="G180" s="32">
        <v>250000</v>
      </c>
      <c r="H180" s="118">
        <v>0</v>
      </c>
      <c r="I180" s="79">
        <f t="shared" si="6"/>
        <v>-250000</v>
      </c>
    </row>
    <row r="181" spans="1:9">
      <c r="A181" s="86" t="s">
        <v>196</v>
      </c>
      <c r="B181" s="74" t="s">
        <v>0</v>
      </c>
      <c r="C181" s="74" t="s">
        <v>85</v>
      </c>
      <c r="D181" s="74" t="s">
        <v>150</v>
      </c>
      <c r="E181" s="74" t="s">
        <v>3</v>
      </c>
      <c r="F181" s="74" t="s">
        <v>3</v>
      </c>
      <c r="G181" s="87">
        <f>G184</f>
        <v>370000</v>
      </c>
      <c r="H181" s="127">
        <f>H182</f>
        <v>140000</v>
      </c>
      <c r="I181" s="77">
        <f t="shared" si="6"/>
        <v>-230000</v>
      </c>
    </row>
    <row r="182" spans="1:9" ht="31.2">
      <c r="A182" s="22" t="s">
        <v>165</v>
      </c>
      <c r="B182" s="14" t="s">
        <v>0</v>
      </c>
      <c r="C182" s="14" t="s">
        <v>85</v>
      </c>
      <c r="D182" s="14" t="s">
        <v>150</v>
      </c>
      <c r="E182" s="14" t="s">
        <v>155</v>
      </c>
      <c r="F182" s="14" t="s">
        <v>3</v>
      </c>
      <c r="G182" s="20">
        <f>G183</f>
        <v>370000</v>
      </c>
      <c r="H182" s="117">
        <f>H183</f>
        <v>140000</v>
      </c>
      <c r="I182" s="49">
        <f t="shared" si="6"/>
        <v>-230000</v>
      </c>
    </row>
    <row r="183" spans="1:9" ht="46.8">
      <c r="A183" s="22" t="s">
        <v>166</v>
      </c>
      <c r="B183" s="14" t="s">
        <v>0</v>
      </c>
      <c r="C183" s="14" t="s">
        <v>85</v>
      </c>
      <c r="D183" s="14" t="s">
        <v>150</v>
      </c>
      <c r="E183" s="14" t="s">
        <v>160</v>
      </c>
      <c r="F183" s="14" t="s">
        <v>3</v>
      </c>
      <c r="G183" s="20">
        <f>G184</f>
        <v>370000</v>
      </c>
      <c r="H183" s="117">
        <f>H184</f>
        <v>140000</v>
      </c>
      <c r="I183" s="49">
        <f t="shared" si="6"/>
        <v>-230000</v>
      </c>
    </row>
    <row r="184" spans="1:9" ht="26.4">
      <c r="A184" s="13" t="s">
        <v>35</v>
      </c>
      <c r="B184" s="14" t="s">
        <v>0</v>
      </c>
      <c r="C184" s="14" t="s">
        <v>85</v>
      </c>
      <c r="D184" s="14" t="s">
        <v>150</v>
      </c>
      <c r="E184" s="14" t="s">
        <v>5</v>
      </c>
      <c r="F184" s="14" t="s">
        <v>3</v>
      </c>
      <c r="G184" s="20">
        <f>G185+G186</f>
        <v>370000</v>
      </c>
      <c r="H184" s="117">
        <f>H185+H186+H187</f>
        <v>140000</v>
      </c>
      <c r="I184" s="49">
        <f t="shared" si="6"/>
        <v>-230000</v>
      </c>
    </row>
    <row r="185" spans="1:9">
      <c r="A185" s="31" t="s">
        <v>38</v>
      </c>
      <c r="B185" s="23" t="s">
        <v>0</v>
      </c>
      <c r="C185" s="23" t="s">
        <v>85</v>
      </c>
      <c r="D185" s="23" t="s">
        <v>150</v>
      </c>
      <c r="E185" s="23" t="s">
        <v>5</v>
      </c>
      <c r="F185" s="23" t="s">
        <v>39</v>
      </c>
      <c r="G185" s="32">
        <v>100000</v>
      </c>
      <c r="H185" s="118">
        <v>0</v>
      </c>
      <c r="I185" s="79">
        <f t="shared" si="6"/>
        <v>-100000</v>
      </c>
    </row>
    <row r="186" spans="1:9">
      <c r="A186" s="31" t="s">
        <v>195</v>
      </c>
      <c r="B186" s="23" t="s">
        <v>0</v>
      </c>
      <c r="C186" s="23" t="s">
        <v>85</v>
      </c>
      <c r="D186" s="23" t="s">
        <v>150</v>
      </c>
      <c r="E186" s="23" t="s">
        <v>5</v>
      </c>
      <c r="F186" s="23" t="s">
        <v>41</v>
      </c>
      <c r="G186" s="32">
        <v>270000</v>
      </c>
      <c r="H186" s="118">
        <v>140000</v>
      </c>
      <c r="I186" s="79">
        <f t="shared" si="6"/>
        <v>-130000</v>
      </c>
    </row>
    <row r="187" spans="1:9">
      <c r="A187" s="31" t="s">
        <v>230</v>
      </c>
      <c r="B187" s="23" t="s">
        <v>0</v>
      </c>
      <c r="C187" s="23" t="s">
        <v>85</v>
      </c>
      <c r="D187" s="23" t="s">
        <v>150</v>
      </c>
      <c r="E187" s="23" t="s">
        <v>5</v>
      </c>
      <c r="F187" s="23" t="s">
        <v>231</v>
      </c>
      <c r="G187" s="32">
        <v>0</v>
      </c>
      <c r="H187" s="118">
        <v>0</v>
      </c>
      <c r="I187" s="79">
        <f>H187-G187</f>
        <v>0</v>
      </c>
    </row>
    <row r="188" spans="1:9">
      <c r="A188" s="86" t="s">
        <v>215</v>
      </c>
      <c r="B188" s="74" t="s">
        <v>0</v>
      </c>
      <c r="C188" s="74" t="s">
        <v>85</v>
      </c>
      <c r="D188" s="74" t="s">
        <v>214</v>
      </c>
      <c r="E188" s="74" t="s">
        <v>3</v>
      </c>
      <c r="F188" s="74" t="s">
        <v>3</v>
      </c>
      <c r="G188" s="87">
        <f>G191</f>
        <v>0</v>
      </c>
      <c r="H188" s="127">
        <f>H189</f>
        <v>1426000</v>
      </c>
      <c r="I188" s="77">
        <f t="shared" ref="I188:I193" si="8">H188-G188</f>
        <v>1426000</v>
      </c>
    </row>
    <row r="189" spans="1:9" ht="31.2">
      <c r="A189" s="22" t="s">
        <v>165</v>
      </c>
      <c r="B189" s="14" t="s">
        <v>0</v>
      </c>
      <c r="C189" s="14" t="s">
        <v>85</v>
      </c>
      <c r="D189" s="14" t="s">
        <v>214</v>
      </c>
      <c r="E189" s="14" t="s">
        <v>155</v>
      </c>
      <c r="F189" s="14" t="s">
        <v>3</v>
      </c>
      <c r="G189" s="20">
        <f>G190</f>
        <v>0</v>
      </c>
      <c r="H189" s="117">
        <f>H190</f>
        <v>1426000</v>
      </c>
      <c r="I189" s="49">
        <f t="shared" si="8"/>
        <v>1426000</v>
      </c>
    </row>
    <row r="190" spans="1:9" ht="46.8">
      <c r="A190" s="22" t="s">
        <v>166</v>
      </c>
      <c r="B190" s="14" t="s">
        <v>0</v>
      </c>
      <c r="C190" s="14" t="s">
        <v>85</v>
      </c>
      <c r="D190" s="14" t="s">
        <v>214</v>
      </c>
      <c r="E190" s="14" t="s">
        <v>160</v>
      </c>
      <c r="F190" s="14" t="s">
        <v>3</v>
      </c>
      <c r="G190" s="20">
        <f>G191</f>
        <v>0</v>
      </c>
      <c r="H190" s="117">
        <f>H191</f>
        <v>1426000</v>
      </c>
      <c r="I190" s="49">
        <f t="shared" si="8"/>
        <v>1426000</v>
      </c>
    </row>
    <row r="191" spans="1:9" ht="26.4">
      <c r="A191" s="13" t="s">
        <v>35</v>
      </c>
      <c r="B191" s="14" t="s">
        <v>0</v>
      </c>
      <c r="C191" s="14" t="s">
        <v>85</v>
      </c>
      <c r="D191" s="14" t="s">
        <v>214</v>
      </c>
      <c r="E191" s="14" t="s">
        <v>5</v>
      </c>
      <c r="F191" s="14" t="s">
        <v>3</v>
      </c>
      <c r="G191" s="20">
        <f>G192+G193</f>
        <v>0</v>
      </c>
      <c r="H191" s="117">
        <f>H192+H193</f>
        <v>1426000</v>
      </c>
      <c r="I191" s="49">
        <f t="shared" si="8"/>
        <v>1426000</v>
      </c>
    </row>
    <row r="192" spans="1:9">
      <c r="A192" s="31" t="s">
        <v>195</v>
      </c>
      <c r="B192" s="23" t="s">
        <v>0</v>
      </c>
      <c r="C192" s="23" t="s">
        <v>85</v>
      </c>
      <c r="D192" s="23" t="s">
        <v>214</v>
      </c>
      <c r="E192" s="23" t="s">
        <v>5</v>
      </c>
      <c r="F192" s="23" t="s">
        <v>41</v>
      </c>
      <c r="G192" s="32">
        <v>0</v>
      </c>
      <c r="H192" s="118">
        <v>3904.17</v>
      </c>
      <c r="I192" s="79">
        <f t="shared" si="8"/>
        <v>3904.17</v>
      </c>
    </row>
    <row r="193" spans="1:9">
      <c r="A193" s="31" t="s">
        <v>216</v>
      </c>
      <c r="B193" s="23" t="s">
        <v>0</v>
      </c>
      <c r="C193" s="23" t="s">
        <v>85</v>
      </c>
      <c r="D193" s="23" t="s">
        <v>214</v>
      </c>
      <c r="E193" s="23" t="s">
        <v>5</v>
      </c>
      <c r="F193" s="23" t="s">
        <v>4</v>
      </c>
      <c r="G193" s="32">
        <v>0</v>
      </c>
      <c r="H193" s="118">
        <v>1422095.83</v>
      </c>
      <c r="I193" s="79">
        <f t="shared" si="8"/>
        <v>1422095.83</v>
      </c>
    </row>
    <row r="194" spans="1:9">
      <c r="A194" s="86" t="s">
        <v>93</v>
      </c>
      <c r="B194" s="74" t="s">
        <v>0</v>
      </c>
      <c r="C194" s="74" t="s">
        <v>85</v>
      </c>
      <c r="D194" s="74" t="s">
        <v>94</v>
      </c>
      <c r="E194" s="74" t="s">
        <v>3</v>
      </c>
      <c r="F194" s="74" t="s">
        <v>3</v>
      </c>
      <c r="G194" s="87">
        <f t="shared" ref="G194:H197" si="9">G195</f>
        <v>120000</v>
      </c>
      <c r="H194" s="127">
        <f t="shared" si="9"/>
        <v>30200</v>
      </c>
      <c r="I194" s="77">
        <f t="shared" si="6"/>
        <v>-89800</v>
      </c>
    </row>
    <row r="195" spans="1:9" ht="31.2">
      <c r="A195" s="22" t="s">
        <v>165</v>
      </c>
      <c r="B195" s="14" t="s">
        <v>0</v>
      </c>
      <c r="C195" s="14" t="s">
        <v>85</v>
      </c>
      <c r="D195" s="14" t="s">
        <v>94</v>
      </c>
      <c r="E195" s="14" t="s">
        <v>155</v>
      </c>
      <c r="F195" s="14" t="s">
        <v>3</v>
      </c>
      <c r="G195" s="20">
        <f t="shared" si="9"/>
        <v>120000</v>
      </c>
      <c r="H195" s="117">
        <f t="shared" si="9"/>
        <v>30200</v>
      </c>
      <c r="I195" s="49">
        <f t="shared" si="6"/>
        <v>-89800</v>
      </c>
    </row>
    <row r="196" spans="1:9" ht="46.8">
      <c r="A196" s="22" t="s">
        <v>166</v>
      </c>
      <c r="B196" s="14" t="s">
        <v>0</v>
      </c>
      <c r="C196" s="14" t="s">
        <v>85</v>
      </c>
      <c r="D196" s="14" t="s">
        <v>94</v>
      </c>
      <c r="E196" s="14" t="s">
        <v>160</v>
      </c>
      <c r="F196" s="14" t="s">
        <v>3</v>
      </c>
      <c r="G196" s="20">
        <f t="shared" si="9"/>
        <v>120000</v>
      </c>
      <c r="H196" s="117">
        <f t="shared" si="9"/>
        <v>30200</v>
      </c>
      <c r="I196" s="49">
        <f t="shared" si="6"/>
        <v>-89800</v>
      </c>
    </row>
    <row r="197" spans="1:9" ht="26.4">
      <c r="A197" s="13" t="s">
        <v>35</v>
      </c>
      <c r="B197" s="14" t="s">
        <v>0</v>
      </c>
      <c r="C197" s="14" t="s">
        <v>85</v>
      </c>
      <c r="D197" s="14" t="s">
        <v>94</v>
      </c>
      <c r="E197" s="14" t="s">
        <v>5</v>
      </c>
      <c r="F197" s="14" t="s">
        <v>3</v>
      </c>
      <c r="G197" s="20">
        <f t="shared" si="9"/>
        <v>120000</v>
      </c>
      <c r="H197" s="117">
        <f t="shared" si="9"/>
        <v>30200</v>
      </c>
      <c r="I197" s="49">
        <f t="shared" si="6"/>
        <v>-89800</v>
      </c>
    </row>
    <row r="198" spans="1:9">
      <c r="A198" s="31" t="s">
        <v>40</v>
      </c>
      <c r="B198" s="23" t="s">
        <v>0</v>
      </c>
      <c r="C198" s="23" t="s">
        <v>85</v>
      </c>
      <c r="D198" s="23" t="s">
        <v>94</v>
      </c>
      <c r="E198" s="23" t="s">
        <v>5</v>
      </c>
      <c r="F198" s="23" t="s">
        <v>41</v>
      </c>
      <c r="G198" s="25">
        <v>120000</v>
      </c>
      <c r="H198" s="118">
        <v>30200</v>
      </c>
      <c r="I198" s="79">
        <f t="shared" si="6"/>
        <v>-89800</v>
      </c>
    </row>
    <row r="199" spans="1:9">
      <c r="A199" s="86" t="s">
        <v>95</v>
      </c>
      <c r="B199" s="74" t="s">
        <v>0</v>
      </c>
      <c r="C199" s="74" t="s">
        <v>85</v>
      </c>
      <c r="D199" s="74" t="s">
        <v>96</v>
      </c>
      <c r="E199" s="74" t="s">
        <v>3</v>
      </c>
      <c r="F199" s="74" t="s">
        <v>3</v>
      </c>
      <c r="G199" s="87">
        <f>G202</f>
        <v>350000</v>
      </c>
      <c r="H199" s="127">
        <f>H200</f>
        <v>301193.38</v>
      </c>
      <c r="I199" s="77">
        <f t="shared" si="6"/>
        <v>-48806.619999999995</v>
      </c>
    </row>
    <row r="200" spans="1:9" ht="31.2">
      <c r="A200" s="22" t="s">
        <v>165</v>
      </c>
      <c r="B200" s="14" t="s">
        <v>0</v>
      </c>
      <c r="C200" s="14" t="s">
        <v>85</v>
      </c>
      <c r="D200" s="14" t="s">
        <v>96</v>
      </c>
      <c r="E200" s="14" t="s">
        <v>155</v>
      </c>
      <c r="F200" s="14" t="s">
        <v>3</v>
      </c>
      <c r="G200" s="20">
        <f>G201</f>
        <v>350000</v>
      </c>
      <c r="H200" s="117">
        <f>H201</f>
        <v>301193.38</v>
      </c>
      <c r="I200" s="49">
        <f t="shared" si="6"/>
        <v>-48806.619999999995</v>
      </c>
    </row>
    <row r="201" spans="1:9" ht="46.8">
      <c r="A201" s="22" t="s">
        <v>166</v>
      </c>
      <c r="B201" s="14" t="s">
        <v>0</v>
      </c>
      <c r="C201" s="14" t="s">
        <v>85</v>
      </c>
      <c r="D201" s="14" t="s">
        <v>96</v>
      </c>
      <c r="E201" s="14" t="s">
        <v>160</v>
      </c>
      <c r="F201" s="14" t="s">
        <v>3</v>
      </c>
      <c r="G201" s="20">
        <f>G202</f>
        <v>350000</v>
      </c>
      <c r="H201" s="117">
        <f>H202</f>
        <v>301193.38</v>
      </c>
      <c r="I201" s="49">
        <f t="shared" si="6"/>
        <v>-48806.619999999995</v>
      </c>
    </row>
    <row r="202" spans="1:9" ht="26.4">
      <c r="A202" s="13" t="s">
        <v>35</v>
      </c>
      <c r="B202" s="14" t="s">
        <v>0</v>
      </c>
      <c r="C202" s="14" t="s">
        <v>85</v>
      </c>
      <c r="D202" s="14" t="s">
        <v>96</v>
      </c>
      <c r="E202" s="14" t="s">
        <v>5</v>
      </c>
      <c r="F202" s="14" t="s">
        <v>3</v>
      </c>
      <c r="G202" s="20">
        <f>G203+G204</f>
        <v>350000</v>
      </c>
      <c r="H202" s="117">
        <f>H203+H204</f>
        <v>301193.38</v>
      </c>
      <c r="I202" s="49">
        <f t="shared" si="6"/>
        <v>-48806.619999999995</v>
      </c>
    </row>
    <row r="203" spans="1:9">
      <c r="A203" s="31" t="s">
        <v>38</v>
      </c>
      <c r="B203" s="23" t="s">
        <v>0</v>
      </c>
      <c r="C203" s="23" t="s">
        <v>85</v>
      </c>
      <c r="D203" s="23" t="s">
        <v>96</v>
      </c>
      <c r="E203" s="23" t="s">
        <v>5</v>
      </c>
      <c r="F203" s="23" t="s">
        <v>39</v>
      </c>
      <c r="G203" s="32">
        <v>250000</v>
      </c>
      <c r="H203" s="118">
        <v>301193.38</v>
      </c>
      <c r="I203" s="79">
        <f t="shared" si="6"/>
        <v>51193.380000000005</v>
      </c>
    </row>
    <row r="204" spans="1:9">
      <c r="A204" s="31" t="s">
        <v>221</v>
      </c>
      <c r="B204" s="23" t="s">
        <v>0</v>
      </c>
      <c r="C204" s="23" t="s">
        <v>85</v>
      </c>
      <c r="D204" s="23" t="s">
        <v>96</v>
      </c>
      <c r="E204" s="23" t="s">
        <v>5</v>
      </c>
      <c r="F204" s="23" t="s">
        <v>44</v>
      </c>
      <c r="G204" s="32">
        <v>100000</v>
      </c>
      <c r="H204" s="118">
        <v>0</v>
      </c>
      <c r="I204" s="79">
        <f t="shared" si="6"/>
        <v>-100000</v>
      </c>
    </row>
    <row r="205" spans="1:9">
      <c r="A205" s="86" t="s">
        <v>218</v>
      </c>
      <c r="B205" s="74" t="s">
        <v>0</v>
      </c>
      <c r="C205" s="74" t="s">
        <v>85</v>
      </c>
      <c r="D205" s="74" t="s">
        <v>219</v>
      </c>
      <c r="E205" s="74" t="s">
        <v>3</v>
      </c>
      <c r="F205" s="74" t="s">
        <v>3</v>
      </c>
      <c r="G205" s="87">
        <f>G208</f>
        <v>0</v>
      </c>
      <c r="H205" s="76">
        <f>H206</f>
        <v>801110.1</v>
      </c>
      <c r="I205" s="77">
        <f t="shared" si="6"/>
        <v>801110.1</v>
      </c>
    </row>
    <row r="206" spans="1:9" ht="31.2">
      <c r="A206" s="22" t="s">
        <v>165</v>
      </c>
      <c r="B206" s="14" t="s">
        <v>0</v>
      </c>
      <c r="C206" s="14" t="s">
        <v>85</v>
      </c>
      <c r="D206" s="14" t="s">
        <v>219</v>
      </c>
      <c r="E206" s="14" t="s">
        <v>155</v>
      </c>
      <c r="F206" s="14" t="s">
        <v>3</v>
      </c>
      <c r="G206" s="20">
        <v>0</v>
      </c>
      <c r="H206" s="48">
        <f>H207</f>
        <v>801110.1</v>
      </c>
      <c r="I206" s="49">
        <f t="shared" si="6"/>
        <v>801110.1</v>
      </c>
    </row>
    <row r="207" spans="1:9" ht="46.8">
      <c r="A207" s="22" t="s">
        <v>166</v>
      </c>
      <c r="B207" s="14" t="s">
        <v>0</v>
      </c>
      <c r="C207" s="14" t="s">
        <v>85</v>
      </c>
      <c r="D207" s="14" t="s">
        <v>219</v>
      </c>
      <c r="E207" s="14" t="s">
        <v>160</v>
      </c>
      <c r="F207" s="14" t="s">
        <v>3</v>
      </c>
      <c r="G207" s="20">
        <v>0</v>
      </c>
      <c r="H207" s="48">
        <f>H208</f>
        <v>801110.1</v>
      </c>
      <c r="I207" s="49">
        <f t="shared" si="6"/>
        <v>801110.1</v>
      </c>
    </row>
    <row r="208" spans="1:9" ht="26.4">
      <c r="A208" s="13" t="s">
        <v>35</v>
      </c>
      <c r="B208" s="14" t="s">
        <v>0</v>
      </c>
      <c r="C208" s="14" t="s">
        <v>85</v>
      </c>
      <c r="D208" s="14" t="s">
        <v>219</v>
      </c>
      <c r="E208" s="14" t="s">
        <v>5</v>
      </c>
      <c r="F208" s="14" t="s">
        <v>3</v>
      </c>
      <c r="G208" s="20">
        <v>0</v>
      </c>
      <c r="H208" s="48">
        <f>H209</f>
        <v>801110.1</v>
      </c>
      <c r="I208" s="49">
        <f t="shared" si="6"/>
        <v>801110.1</v>
      </c>
    </row>
    <row r="209" spans="1:9" ht="17.399999999999999" thickBot="1">
      <c r="A209" s="139" t="s">
        <v>220</v>
      </c>
      <c r="B209" s="140" t="s">
        <v>0</v>
      </c>
      <c r="C209" s="140" t="s">
        <v>85</v>
      </c>
      <c r="D209" s="140" t="s">
        <v>219</v>
      </c>
      <c r="E209" s="140" t="s">
        <v>5</v>
      </c>
      <c r="F209" s="140" t="s">
        <v>4</v>
      </c>
      <c r="G209" s="141">
        <v>0</v>
      </c>
      <c r="H209" s="142">
        <v>801110.1</v>
      </c>
      <c r="I209" s="143">
        <f t="shared" si="6"/>
        <v>801110.1</v>
      </c>
    </row>
    <row r="210" spans="1:9" ht="67.2">
      <c r="A210" s="149" t="s">
        <v>222</v>
      </c>
      <c r="B210" s="150"/>
      <c r="C210" s="150"/>
      <c r="D210" s="150"/>
      <c r="E210" s="150"/>
      <c r="F210" s="150"/>
      <c r="G210" s="151">
        <v>0</v>
      </c>
      <c r="H210" s="152">
        <f>H211+H216</f>
        <v>631465.19999999995</v>
      </c>
      <c r="I210" s="153">
        <f t="shared" si="6"/>
        <v>631465.19999999995</v>
      </c>
    </row>
    <row r="211" spans="1:9" ht="52.8">
      <c r="A211" s="154" t="s">
        <v>225</v>
      </c>
      <c r="B211" s="60" t="s">
        <v>0</v>
      </c>
      <c r="C211" s="60" t="s">
        <v>85</v>
      </c>
      <c r="D211" s="60" t="s">
        <v>226</v>
      </c>
      <c r="E211" s="60" t="s">
        <v>3</v>
      </c>
      <c r="F211" s="60" t="s">
        <v>3</v>
      </c>
      <c r="G211" s="73">
        <f>G214</f>
        <v>0</v>
      </c>
      <c r="H211" s="62">
        <f>H212</f>
        <v>471517</v>
      </c>
      <c r="I211" s="155">
        <f t="shared" si="6"/>
        <v>471517</v>
      </c>
    </row>
    <row r="212" spans="1:9" ht="31.2">
      <c r="A212" s="156" t="s">
        <v>165</v>
      </c>
      <c r="B212" s="14" t="s">
        <v>0</v>
      </c>
      <c r="C212" s="14" t="s">
        <v>85</v>
      </c>
      <c r="D212" s="14" t="s">
        <v>226</v>
      </c>
      <c r="E212" s="14" t="s">
        <v>155</v>
      </c>
      <c r="F212" s="14" t="s">
        <v>3</v>
      </c>
      <c r="G212" s="20">
        <v>0</v>
      </c>
      <c r="H212" s="117">
        <f>H213</f>
        <v>471517</v>
      </c>
      <c r="I212" s="157">
        <f t="shared" si="6"/>
        <v>471517</v>
      </c>
    </row>
    <row r="213" spans="1:9" ht="46.8">
      <c r="A213" s="156" t="s">
        <v>166</v>
      </c>
      <c r="B213" s="14" t="s">
        <v>0</v>
      </c>
      <c r="C213" s="14" t="s">
        <v>85</v>
      </c>
      <c r="D213" s="14" t="s">
        <v>226</v>
      </c>
      <c r="E213" s="14" t="s">
        <v>160</v>
      </c>
      <c r="F213" s="14" t="s">
        <v>3</v>
      </c>
      <c r="G213" s="20">
        <v>0</v>
      </c>
      <c r="H213" s="117">
        <f>H214</f>
        <v>471517</v>
      </c>
      <c r="I213" s="157">
        <f t="shared" si="6"/>
        <v>471517</v>
      </c>
    </row>
    <row r="214" spans="1:9" ht="26.4">
      <c r="A214" s="158" t="s">
        <v>35</v>
      </c>
      <c r="B214" s="14" t="s">
        <v>0</v>
      </c>
      <c r="C214" s="14" t="s">
        <v>85</v>
      </c>
      <c r="D214" s="14" t="s">
        <v>226</v>
      </c>
      <c r="E214" s="14" t="s">
        <v>5</v>
      </c>
      <c r="F214" s="14" t="s">
        <v>3</v>
      </c>
      <c r="G214" s="20">
        <v>0</v>
      </c>
      <c r="H214" s="117">
        <f>H215</f>
        <v>471517</v>
      </c>
      <c r="I214" s="157">
        <f t="shared" si="6"/>
        <v>471517</v>
      </c>
    </row>
    <row r="215" spans="1:9">
      <c r="A215" s="159" t="s">
        <v>220</v>
      </c>
      <c r="B215" s="23" t="s">
        <v>0</v>
      </c>
      <c r="C215" s="23" t="s">
        <v>85</v>
      </c>
      <c r="D215" s="23" t="s">
        <v>226</v>
      </c>
      <c r="E215" s="23" t="s">
        <v>5</v>
      </c>
      <c r="F215" s="23" t="s">
        <v>4</v>
      </c>
      <c r="G215" s="32">
        <v>0</v>
      </c>
      <c r="H215" s="118">
        <v>471517</v>
      </c>
      <c r="I215" s="160">
        <f t="shared" si="6"/>
        <v>471517</v>
      </c>
    </row>
    <row r="216" spans="1:9" ht="39.6">
      <c r="A216" s="154" t="s">
        <v>222</v>
      </c>
      <c r="B216" s="60" t="s">
        <v>0</v>
      </c>
      <c r="C216" s="60" t="s">
        <v>85</v>
      </c>
      <c r="D216" s="60" t="s">
        <v>223</v>
      </c>
      <c r="E216" s="60" t="s">
        <v>3</v>
      </c>
      <c r="F216" s="60" t="s">
        <v>3</v>
      </c>
      <c r="G216" s="73">
        <f>G219</f>
        <v>0</v>
      </c>
      <c r="H216" s="62">
        <f>H217</f>
        <v>159948.20000000001</v>
      </c>
      <c r="I216" s="155">
        <f t="shared" si="6"/>
        <v>159948.20000000001</v>
      </c>
    </row>
    <row r="217" spans="1:9" ht="31.2">
      <c r="A217" s="156" t="s">
        <v>165</v>
      </c>
      <c r="B217" s="14" t="s">
        <v>0</v>
      </c>
      <c r="C217" s="14" t="s">
        <v>85</v>
      </c>
      <c r="D217" s="14" t="s">
        <v>223</v>
      </c>
      <c r="E217" s="14" t="s">
        <v>155</v>
      </c>
      <c r="F217" s="14" t="s">
        <v>3</v>
      </c>
      <c r="G217" s="20">
        <v>0</v>
      </c>
      <c r="H217" s="48">
        <f>H218</f>
        <v>159948.20000000001</v>
      </c>
      <c r="I217" s="157">
        <f t="shared" si="6"/>
        <v>159948.20000000001</v>
      </c>
    </row>
    <row r="218" spans="1:9" ht="46.8">
      <c r="A218" s="156" t="s">
        <v>166</v>
      </c>
      <c r="B218" s="14" t="s">
        <v>0</v>
      </c>
      <c r="C218" s="14" t="s">
        <v>85</v>
      </c>
      <c r="D218" s="14" t="s">
        <v>224</v>
      </c>
      <c r="E218" s="14" t="s">
        <v>160</v>
      </c>
      <c r="F218" s="14" t="s">
        <v>3</v>
      </c>
      <c r="G218" s="20">
        <v>0</v>
      </c>
      <c r="H218" s="48">
        <f>H219</f>
        <v>159948.20000000001</v>
      </c>
      <c r="I218" s="157">
        <f t="shared" si="6"/>
        <v>159948.20000000001</v>
      </c>
    </row>
    <row r="219" spans="1:9" ht="26.4">
      <c r="A219" s="158" t="s">
        <v>35</v>
      </c>
      <c r="B219" s="14" t="s">
        <v>0</v>
      </c>
      <c r="C219" s="14" t="s">
        <v>85</v>
      </c>
      <c r="D219" s="14" t="s">
        <v>224</v>
      </c>
      <c r="E219" s="14" t="s">
        <v>5</v>
      </c>
      <c r="F219" s="14" t="s">
        <v>3</v>
      </c>
      <c r="G219" s="20">
        <v>0</v>
      </c>
      <c r="H219" s="48">
        <f>H220</f>
        <v>159948.20000000001</v>
      </c>
      <c r="I219" s="157">
        <f t="shared" si="6"/>
        <v>159948.20000000001</v>
      </c>
    </row>
    <row r="220" spans="1:9" ht="17.399999999999999" thickBot="1">
      <c r="A220" s="161" t="s">
        <v>220</v>
      </c>
      <c r="B220" s="162" t="s">
        <v>0</v>
      </c>
      <c r="C220" s="162" t="s">
        <v>85</v>
      </c>
      <c r="D220" s="162" t="s">
        <v>224</v>
      </c>
      <c r="E220" s="162" t="s">
        <v>5</v>
      </c>
      <c r="F220" s="162" t="s">
        <v>4</v>
      </c>
      <c r="G220" s="163">
        <v>0</v>
      </c>
      <c r="H220" s="164">
        <v>159948.20000000001</v>
      </c>
      <c r="I220" s="165">
        <f t="shared" si="6"/>
        <v>159948.20000000001</v>
      </c>
    </row>
    <row r="221" spans="1:9" ht="50.4">
      <c r="A221" s="144" t="s">
        <v>97</v>
      </c>
      <c r="B221" s="145" t="s">
        <v>0</v>
      </c>
      <c r="C221" s="145" t="s">
        <v>98</v>
      </c>
      <c r="D221" s="145" t="s">
        <v>12</v>
      </c>
      <c r="E221" s="145" t="s">
        <v>3</v>
      </c>
      <c r="F221" s="145" t="s">
        <v>3</v>
      </c>
      <c r="G221" s="146">
        <f>G224</f>
        <v>25000</v>
      </c>
      <c r="H221" s="147">
        <f t="shared" ref="H221:H227" si="10">H222</f>
        <v>8000</v>
      </c>
      <c r="I221" s="148">
        <f t="shared" si="6"/>
        <v>-17000</v>
      </c>
    </row>
    <row r="222" spans="1:9" ht="39.6">
      <c r="A222" s="13" t="s">
        <v>127</v>
      </c>
      <c r="B222" s="14" t="s">
        <v>0</v>
      </c>
      <c r="C222" s="14" t="s">
        <v>98</v>
      </c>
      <c r="D222" s="14" t="s">
        <v>12</v>
      </c>
      <c r="E222" s="14" t="s">
        <v>3</v>
      </c>
      <c r="F222" s="14" t="s">
        <v>3</v>
      </c>
      <c r="G222" s="18">
        <f>G223</f>
        <v>25000</v>
      </c>
      <c r="H222" s="117">
        <f t="shared" si="10"/>
        <v>8000</v>
      </c>
      <c r="I222" s="49">
        <f t="shared" si="6"/>
        <v>-17000</v>
      </c>
    </row>
    <row r="223" spans="1:9" ht="39.6">
      <c r="A223" s="13" t="s">
        <v>139</v>
      </c>
      <c r="B223" s="14" t="s">
        <v>0</v>
      </c>
      <c r="C223" s="14" t="s">
        <v>98</v>
      </c>
      <c r="D223" s="14" t="s">
        <v>12</v>
      </c>
      <c r="E223" s="14" t="s">
        <v>3</v>
      </c>
      <c r="F223" s="14" t="s">
        <v>3</v>
      </c>
      <c r="G223" s="18">
        <f>G224</f>
        <v>25000</v>
      </c>
      <c r="H223" s="117">
        <f t="shared" si="10"/>
        <v>8000</v>
      </c>
      <c r="I223" s="49">
        <f t="shared" si="6"/>
        <v>-17000</v>
      </c>
    </row>
    <row r="224" spans="1:9" ht="26.4">
      <c r="A224" s="86" t="s">
        <v>99</v>
      </c>
      <c r="B224" s="74" t="s">
        <v>0</v>
      </c>
      <c r="C224" s="74" t="s">
        <v>98</v>
      </c>
      <c r="D224" s="74" t="s">
        <v>100</v>
      </c>
      <c r="E224" s="74" t="s">
        <v>3</v>
      </c>
      <c r="F224" s="74" t="s">
        <v>3</v>
      </c>
      <c r="G224" s="120">
        <v>25000</v>
      </c>
      <c r="H224" s="127">
        <f t="shared" si="10"/>
        <v>8000</v>
      </c>
      <c r="I224" s="77">
        <f t="shared" si="6"/>
        <v>-17000</v>
      </c>
    </row>
    <row r="225" spans="1:9" ht="31.2">
      <c r="A225" s="22" t="s">
        <v>165</v>
      </c>
      <c r="B225" s="14" t="s">
        <v>0</v>
      </c>
      <c r="C225" s="14" t="s">
        <v>98</v>
      </c>
      <c r="D225" s="14" t="s">
        <v>100</v>
      </c>
      <c r="E225" s="14" t="s">
        <v>155</v>
      </c>
      <c r="F225" s="14" t="s">
        <v>3</v>
      </c>
      <c r="G225" s="17">
        <f>G226</f>
        <v>25000</v>
      </c>
      <c r="H225" s="117">
        <f t="shared" si="10"/>
        <v>8000</v>
      </c>
      <c r="I225" s="49">
        <f t="shared" si="6"/>
        <v>-17000</v>
      </c>
    </row>
    <row r="226" spans="1:9" ht="46.8">
      <c r="A226" s="22" t="s">
        <v>166</v>
      </c>
      <c r="B226" s="14" t="s">
        <v>0</v>
      </c>
      <c r="C226" s="14" t="s">
        <v>98</v>
      </c>
      <c r="D226" s="14" t="s">
        <v>100</v>
      </c>
      <c r="E226" s="14" t="s">
        <v>160</v>
      </c>
      <c r="F226" s="14" t="s">
        <v>3</v>
      </c>
      <c r="G226" s="17">
        <f>G227</f>
        <v>25000</v>
      </c>
      <c r="H226" s="117">
        <f t="shared" si="10"/>
        <v>8000</v>
      </c>
      <c r="I226" s="49">
        <f t="shared" si="6"/>
        <v>-17000</v>
      </c>
    </row>
    <row r="227" spans="1:9" ht="26.4">
      <c r="A227" s="13" t="s">
        <v>35</v>
      </c>
      <c r="B227" s="14" t="s">
        <v>0</v>
      </c>
      <c r="C227" s="14" t="s">
        <v>98</v>
      </c>
      <c r="D227" s="14" t="s">
        <v>100</v>
      </c>
      <c r="E227" s="14" t="s">
        <v>5</v>
      </c>
      <c r="F227" s="14" t="s">
        <v>3</v>
      </c>
      <c r="G227" s="17">
        <f>G228</f>
        <v>25000</v>
      </c>
      <c r="H227" s="117">
        <f t="shared" si="10"/>
        <v>8000</v>
      </c>
      <c r="I227" s="49">
        <f t="shared" si="6"/>
        <v>-17000</v>
      </c>
    </row>
    <row r="228" spans="1:9">
      <c r="A228" s="31" t="s">
        <v>40</v>
      </c>
      <c r="B228" s="23" t="s">
        <v>0</v>
      </c>
      <c r="C228" s="23" t="s">
        <v>98</v>
      </c>
      <c r="D228" s="23" t="s">
        <v>100</v>
      </c>
      <c r="E228" s="23" t="s">
        <v>5</v>
      </c>
      <c r="F228" s="23" t="s">
        <v>41</v>
      </c>
      <c r="G228" s="119">
        <v>25000</v>
      </c>
      <c r="H228" s="118">
        <v>8000</v>
      </c>
      <c r="I228" s="79">
        <f t="shared" si="6"/>
        <v>-17000</v>
      </c>
    </row>
    <row r="229" spans="1:9">
      <c r="A229" s="38" t="s">
        <v>101</v>
      </c>
      <c r="B229" s="8" t="s">
        <v>0</v>
      </c>
      <c r="C229" s="8" t="s">
        <v>102</v>
      </c>
      <c r="D229" s="8"/>
      <c r="E229" s="8"/>
      <c r="F229" s="8"/>
      <c r="G229" s="9">
        <f t="shared" ref="G229:H233" si="11">G230</f>
        <v>2800000</v>
      </c>
      <c r="H229" s="126">
        <f t="shared" si="11"/>
        <v>2800000</v>
      </c>
      <c r="I229" s="85">
        <f t="shared" si="6"/>
        <v>0</v>
      </c>
    </row>
    <row r="230" spans="1:9" ht="26.4">
      <c r="A230" s="13" t="s">
        <v>140</v>
      </c>
      <c r="B230" s="14" t="s">
        <v>0</v>
      </c>
      <c r="C230" s="14" t="s">
        <v>102</v>
      </c>
      <c r="D230" s="14" t="s">
        <v>12</v>
      </c>
      <c r="E230" s="14" t="s">
        <v>3</v>
      </c>
      <c r="F230" s="14" t="s">
        <v>3</v>
      </c>
      <c r="G230" s="40">
        <f t="shared" si="11"/>
        <v>2800000</v>
      </c>
      <c r="H230" s="117">
        <f t="shared" si="11"/>
        <v>2800000</v>
      </c>
      <c r="I230" s="49">
        <f t="shared" si="6"/>
        <v>0</v>
      </c>
    </row>
    <row r="231" spans="1:9" ht="26.4">
      <c r="A231" s="13" t="s">
        <v>141</v>
      </c>
      <c r="B231" s="14" t="s">
        <v>0</v>
      </c>
      <c r="C231" s="14" t="s">
        <v>102</v>
      </c>
      <c r="D231" s="14" t="s">
        <v>12</v>
      </c>
      <c r="E231" s="14" t="s">
        <v>3</v>
      </c>
      <c r="F231" s="14" t="s">
        <v>3</v>
      </c>
      <c r="G231" s="40">
        <f t="shared" si="11"/>
        <v>2800000</v>
      </c>
      <c r="H231" s="117">
        <f t="shared" si="11"/>
        <v>2800000</v>
      </c>
      <c r="I231" s="49">
        <f t="shared" si="6"/>
        <v>0</v>
      </c>
    </row>
    <row r="232" spans="1:9" ht="60">
      <c r="A232" s="122" t="s">
        <v>183</v>
      </c>
      <c r="B232" s="123" t="s">
        <v>0</v>
      </c>
      <c r="C232" s="60" t="s">
        <v>102</v>
      </c>
      <c r="D232" s="60" t="s">
        <v>103</v>
      </c>
      <c r="E232" s="60" t="s">
        <v>3</v>
      </c>
      <c r="F232" s="60" t="s">
        <v>3</v>
      </c>
      <c r="G232" s="108">
        <f t="shared" si="11"/>
        <v>2800000</v>
      </c>
      <c r="H232" s="125">
        <f t="shared" si="11"/>
        <v>2800000</v>
      </c>
      <c r="I232" s="63">
        <f t="shared" ref="I232:I258" si="12">H232-G232</f>
        <v>0</v>
      </c>
    </row>
    <row r="233" spans="1:9">
      <c r="A233" s="121" t="s">
        <v>104</v>
      </c>
      <c r="B233" s="14" t="s">
        <v>0</v>
      </c>
      <c r="C233" s="14" t="s">
        <v>102</v>
      </c>
      <c r="D233" s="14" t="s">
        <v>103</v>
      </c>
      <c r="E233" s="14" t="s">
        <v>2</v>
      </c>
      <c r="F233" s="14" t="s">
        <v>3</v>
      </c>
      <c r="G233" s="40">
        <f t="shared" si="11"/>
        <v>2800000</v>
      </c>
      <c r="H233" s="117">
        <f t="shared" si="11"/>
        <v>2800000</v>
      </c>
      <c r="I233" s="49">
        <f t="shared" si="12"/>
        <v>0</v>
      </c>
    </row>
    <row r="234" spans="1:9" ht="26.4">
      <c r="A234" s="13" t="s">
        <v>105</v>
      </c>
      <c r="B234" s="14" t="s">
        <v>0</v>
      </c>
      <c r="C234" s="14" t="s">
        <v>102</v>
      </c>
      <c r="D234" s="14" t="s">
        <v>103</v>
      </c>
      <c r="E234" s="14" t="s">
        <v>2</v>
      </c>
      <c r="F234" s="14" t="s">
        <v>106</v>
      </c>
      <c r="G234" s="40">
        <v>2800000</v>
      </c>
      <c r="H234" s="117">
        <v>2800000</v>
      </c>
      <c r="I234" s="49">
        <f t="shared" si="12"/>
        <v>0</v>
      </c>
    </row>
    <row r="235" spans="1:9">
      <c r="A235" s="38" t="s">
        <v>107</v>
      </c>
      <c r="B235" s="8" t="s">
        <v>0</v>
      </c>
      <c r="C235" s="8" t="s">
        <v>108</v>
      </c>
      <c r="D235" s="8"/>
      <c r="E235" s="8"/>
      <c r="F235" s="8"/>
      <c r="G235" s="9">
        <f>G236</f>
        <v>174360</v>
      </c>
      <c r="H235" s="126">
        <f>H236</f>
        <v>203483.18</v>
      </c>
      <c r="I235" s="85">
        <f t="shared" si="12"/>
        <v>29123.179999999993</v>
      </c>
    </row>
    <row r="236" spans="1:9" ht="26.4">
      <c r="A236" s="13" t="s">
        <v>142</v>
      </c>
      <c r="B236" s="14" t="s">
        <v>0</v>
      </c>
      <c r="C236" s="14" t="s">
        <v>108</v>
      </c>
      <c r="D236" s="14" t="s">
        <v>12</v>
      </c>
      <c r="E236" s="14" t="s">
        <v>3</v>
      </c>
      <c r="F236" s="14" t="s">
        <v>3</v>
      </c>
      <c r="G236" s="40">
        <f>G237</f>
        <v>174360</v>
      </c>
      <c r="H236" s="117">
        <f>H237</f>
        <v>203483.18</v>
      </c>
      <c r="I236" s="49">
        <f t="shared" si="12"/>
        <v>29123.179999999993</v>
      </c>
    </row>
    <row r="237" spans="1:9" ht="26.4">
      <c r="A237" s="34" t="s">
        <v>152</v>
      </c>
      <c r="B237" s="14" t="s">
        <v>0</v>
      </c>
      <c r="C237" s="14" t="s">
        <v>108</v>
      </c>
      <c r="D237" s="14" t="s">
        <v>12</v>
      </c>
      <c r="E237" s="14" t="s">
        <v>3</v>
      </c>
      <c r="F237" s="14" t="s">
        <v>3</v>
      </c>
      <c r="G237" s="40">
        <f>G238+G241+G244</f>
        <v>174360</v>
      </c>
      <c r="H237" s="117">
        <f>H238+H241+H244</f>
        <v>203483.18</v>
      </c>
      <c r="I237" s="49">
        <f t="shared" si="12"/>
        <v>29123.179999999993</v>
      </c>
    </row>
    <row r="238" spans="1:9" ht="26.4">
      <c r="A238" s="64" t="s">
        <v>109</v>
      </c>
      <c r="B238" s="60" t="s">
        <v>0</v>
      </c>
      <c r="C238" s="60" t="s">
        <v>108</v>
      </c>
      <c r="D238" s="60" t="s">
        <v>110</v>
      </c>
      <c r="E238" s="60" t="s">
        <v>3</v>
      </c>
      <c r="F238" s="60" t="s">
        <v>3</v>
      </c>
      <c r="G238" s="108">
        <f>G239</f>
        <v>28000</v>
      </c>
      <c r="H238" s="125">
        <f>H239</f>
        <v>9325.92</v>
      </c>
      <c r="I238" s="63">
        <f t="shared" si="12"/>
        <v>-18674.080000000002</v>
      </c>
    </row>
    <row r="239" spans="1:9">
      <c r="A239" s="13" t="s">
        <v>111</v>
      </c>
      <c r="B239" s="14" t="s">
        <v>0</v>
      </c>
      <c r="C239" s="14" t="s">
        <v>108</v>
      </c>
      <c r="D239" s="14" t="s">
        <v>110</v>
      </c>
      <c r="E239" s="14" t="s">
        <v>112</v>
      </c>
      <c r="F239" s="14" t="s">
        <v>3</v>
      </c>
      <c r="G239" s="40">
        <f>G240</f>
        <v>28000</v>
      </c>
      <c r="H239" s="48">
        <f>H240</f>
        <v>9325.92</v>
      </c>
      <c r="I239" s="49">
        <f t="shared" si="12"/>
        <v>-18674.080000000002</v>
      </c>
    </row>
    <row r="240" spans="1:9">
      <c r="A240" s="31" t="s">
        <v>113</v>
      </c>
      <c r="B240" s="23" t="s">
        <v>0</v>
      </c>
      <c r="C240" s="23" t="s">
        <v>108</v>
      </c>
      <c r="D240" s="23" t="s">
        <v>110</v>
      </c>
      <c r="E240" s="23" t="s">
        <v>112</v>
      </c>
      <c r="F240" s="23" t="s">
        <v>114</v>
      </c>
      <c r="G240" s="42">
        <v>28000</v>
      </c>
      <c r="H240" s="78">
        <v>9325.92</v>
      </c>
      <c r="I240" s="79">
        <f t="shared" si="12"/>
        <v>-18674.080000000002</v>
      </c>
    </row>
    <row r="241" spans="1:9">
      <c r="A241" s="64" t="s">
        <v>115</v>
      </c>
      <c r="B241" s="60" t="s">
        <v>0</v>
      </c>
      <c r="C241" s="60" t="s">
        <v>108</v>
      </c>
      <c r="D241" s="60" t="s">
        <v>116</v>
      </c>
      <c r="E241" s="60" t="s">
        <v>3</v>
      </c>
      <c r="F241" s="60" t="s">
        <v>3</v>
      </c>
      <c r="G241" s="108">
        <f>G242</f>
        <v>81360</v>
      </c>
      <c r="H241" s="125">
        <f>H242</f>
        <v>97632</v>
      </c>
      <c r="I241" s="63">
        <f t="shared" si="12"/>
        <v>16272</v>
      </c>
    </row>
    <row r="242" spans="1:9" ht="26.4">
      <c r="A242" s="13" t="s">
        <v>117</v>
      </c>
      <c r="B242" s="14" t="s">
        <v>0</v>
      </c>
      <c r="C242" s="14" t="s">
        <v>108</v>
      </c>
      <c r="D242" s="14" t="s">
        <v>116</v>
      </c>
      <c r="E242" s="14" t="s">
        <v>227</v>
      </c>
      <c r="F242" s="14" t="s">
        <v>3</v>
      </c>
      <c r="G242" s="40">
        <f>G243</f>
        <v>81360</v>
      </c>
      <c r="H242" s="117">
        <f>H243</f>
        <v>97632</v>
      </c>
      <c r="I242" s="49">
        <f t="shared" si="12"/>
        <v>16272</v>
      </c>
    </row>
    <row r="243" spans="1:9" ht="26.4">
      <c r="A243" s="31" t="s">
        <v>118</v>
      </c>
      <c r="B243" s="23" t="s">
        <v>0</v>
      </c>
      <c r="C243" s="23" t="s">
        <v>108</v>
      </c>
      <c r="D243" s="23" t="s">
        <v>116</v>
      </c>
      <c r="E243" s="23" t="s">
        <v>227</v>
      </c>
      <c r="F243" s="23" t="s">
        <v>119</v>
      </c>
      <c r="G243" s="42">
        <v>81360</v>
      </c>
      <c r="H243" s="118">
        <v>97632</v>
      </c>
      <c r="I243" s="79">
        <f t="shared" si="12"/>
        <v>16272</v>
      </c>
    </row>
    <row r="244" spans="1:9" ht="26.4">
      <c r="A244" s="64" t="s">
        <v>120</v>
      </c>
      <c r="B244" s="60" t="s">
        <v>0</v>
      </c>
      <c r="C244" s="60" t="s">
        <v>108</v>
      </c>
      <c r="D244" s="60" t="s">
        <v>121</v>
      </c>
      <c r="E244" s="60" t="s">
        <v>3</v>
      </c>
      <c r="F244" s="60" t="s">
        <v>3</v>
      </c>
      <c r="G244" s="108">
        <v>65000</v>
      </c>
      <c r="H244" s="125">
        <f>H245</f>
        <v>96525.26</v>
      </c>
      <c r="I244" s="63">
        <f t="shared" si="12"/>
        <v>31525.259999999995</v>
      </c>
    </row>
    <row r="245" spans="1:9">
      <c r="A245" s="13" t="s">
        <v>104</v>
      </c>
      <c r="B245" s="14" t="s">
        <v>0</v>
      </c>
      <c r="C245" s="14" t="s">
        <v>108</v>
      </c>
      <c r="D245" s="14" t="s">
        <v>121</v>
      </c>
      <c r="E245" s="14" t="s">
        <v>2</v>
      </c>
      <c r="F245" s="14" t="s">
        <v>3</v>
      </c>
      <c r="G245" s="40">
        <v>65000</v>
      </c>
      <c r="H245" s="117">
        <f>H246</f>
        <v>96525.26</v>
      </c>
      <c r="I245" s="49">
        <f t="shared" si="12"/>
        <v>31525.259999999995</v>
      </c>
    </row>
    <row r="246" spans="1:9" ht="26.4">
      <c r="A246" s="31" t="s">
        <v>105</v>
      </c>
      <c r="B246" s="23" t="s">
        <v>0</v>
      </c>
      <c r="C246" s="23" t="s">
        <v>108</v>
      </c>
      <c r="D246" s="23" t="s">
        <v>121</v>
      </c>
      <c r="E246" s="23" t="s">
        <v>2</v>
      </c>
      <c r="F246" s="23" t="s">
        <v>106</v>
      </c>
      <c r="G246" s="42">
        <v>65000</v>
      </c>
      <c r="H246" s="118">
        <v>96525.26</v>
      </c>
      <c r="I246" s="79">
        <f t="shared" si="12"/>
        <v>31525.259999999995</v>
      </c>
    </row>
    <row r="247" spans="1:9">
      <c r="A247" s="38" t="s">
        <v>122</v>
      </c>
      <c r="B247" s="8" t="s">
        <v>0</v>
      </c>
      <c r="C247" s="8" t="s">
        <v>123</v>
      </c>
      <c r="D247" s="8"/>
      <c r="E247" s="8"/>
      <c r="F247" s="8"/>
      <c r="G247" s="9">
        <f>G248</f>
        <v>5000</v>
      </c>
      <c r="H247" s="126">
        <f>H248</f>
        <v>5000</v>
      </c>
      <c r="I247" s="85">
        <f t="shared" si="12"/>
        <v>0</v>
      </c>
    </row>
    <row r="248" spans="1:9" ht="26.4">
      <c r="A248" s="13" t="s">
        <v>143</v>
      </c>
      <c r="B248" s="14" t="s">
        <v>0</v>
      </c>
      <c r="C248" s="14" t="s">
        <v>123</v>
      </c>
      <c r="D248" s="14" t="s">
        <v>12</v>
      </c>
      <c r="E248" s="14" t="s">
        <v>3</v>
      </c>
      <c r="F248" s="14" t="s">
        <v>3</v>
      </c>
      <c r="G248" s="40">
        <v>5000</v>
      </c>
      <c r="H248" s="48">
        <f>H249</f>
        <v>5000</v>
      </c>
      <c r="I248" s="49">
        <f t="shared" si="12"/>
        <v>0</v>
      </c>
    </row>
    <row r="249" spans="1:9" ht="66">
      <c r="A249" s="89" t="s">
        <v>144</v>
      </c>
      <c r="B249" s="90" t="s">
        <v>0</v>
      </c>
      <c r="C249" s="90" t="s">
        <v>123</v>
      </c>
      <c r="D249" s="90" t="s">
        <v>12</v>
      </c>
      <c r="E249" s="90" t="s">
        <v>3</v>
      </c>
      <c r="F249" s="90" t="s">
        <v>3</v>
      </c>
      <c r="G249" s="20">
        <v>5000</v>
      </c>
      <c r="H249" s="91">
        <f>H250</f>
        <v>5000</v>
      </c>
      <c r="I249" s="92">
        <f t="shared" si="12"/>
        <v>0</v>
      </c>
    </row>
    <row r="250" spans="1:9" ht="26.4">
      <c r="A250" s="86" t="s">
        <v>124</v>
      </c>
      <c r="B250" s="74" t="s">
        <v>0</v>
      </c>
      <c r="C250" s="74" t="s">
        <v>123</v>
      </c>
      <c r="D250" s="74" t="s">
        <v>125</v>
      </c>
      <c r="E250" s="74" t="s">
        <v>3</v>
      </c>
      <c r="F250" s="74" t="s">
        <v>3</v>
      </c>
      <c r="G250" s="107">
        <v>5000</v>
      </c>
      <c r="H250" s="76">
        <f>H251</f>
        <v>5000</v>
      </c>
      <c r="I250" s="77">
        <f t="shared" si="12"/>
        <v>0</v>
      </c>
    </row>
    <row r="251" spans="1:9">
      <c r="A251" s="13" t="s">
        <v>104</v>
      </c>
      <c r="B251" s="14" t="s">
        <v>0</v>
      </c>
      <c r="C251" s="14" t="s">
        <v>123</v>
      </c>
      <c r="D251" s="14" t="s">
        <v>125</v>
      </c>
      <c r="E251" s="14" t="s">
        <v>2</v>
      </c>
      <c r="F251" s="14" t="s">
        <v>3</v>
      </c>
      <c r="G251" s="40">
        <v>5000</v>
      </c>
      <c r="H251" s="48">
        <f>H252</f>
        <v>5000</v>
      </c>
      <c r="I251" s="49">
        <f t="shared" si="12"/>
        <v>0</v>
      </c>
    </row>
    <row r="252" spans="1:9" ht="26.4">
      <c r="A252" s="31" t="s">
        <v>105</v>
      </c>
      <c r="B252" s="23" t="s">
        <v>0</v>
      </c>
      <c r="C252" s="23" t="s">
        <v>123</v>
      </c>
      <c r="D252" s="23" t="s">
        <v>125</v>
      </c>
      <c r="E252" s="23" t="s">
        <v>2</v>
      </c>
      <c r="F252" s="23" t="s">
        <v>106</v>
      </c>
      <c r="G252" s="42">
        <v>5000</v>
      </c>
      <c r="H252" s="78">
        <v>5000</v>
      </c>
      <c r="I252" s="79">
        <f t="shared" si="12"/>
        <v>0</v>
      </c>
    </row>
    <row r="253" spans="1:9" ht="36">
      <c r="A253" s="173" t="s">
        <v>233</v>
      </c>
      <c r="B253" s="174" t="s">
        <v>0</v>
      </c>
      <c r="C253" s="174" t="s">
        <v>234</v>
      </c>
      <c r="D253" s="174"/>
      <c r="E253" s="8"/>
      <c r="F253" s="8"/>
      <c r="G253" s="9">
        <f>G254</f>
        <v>0</v>
      </c>
      <c r="H253" s="126">
        <f>H254</f>
        <v>3231242</v>
      </c>
      <c r="I253" s="85">
        <f t="shared" si="12"/>
        <v>3231242</v>
      </c>
    </row>
    <row r="254" spans="1:9" ht="34.200000000000003">
      <c r="A254" s="175" t="s">
        <v>127</v>
      </c>
      <c r="B254" s="176" t="s">
        <v>0</v>
      </c>
      <c r="C254" s="176" t="s">
        <v>234</v>
      </c>
      <c r="D254" s="177" t="s">
        <v>235</v>
      </c>
      <c r="E254" s="14" t="s">
        <v>3</v>
      </c>
      <c r="F254" s="14" t="s">
        <v>3</v>
      </c>
      <c r="G254" s="40">
        <v>0</v>
      </c>
      <c r="H254" s="48">
        <f>H256</f>
        <v>3231242</v>
      </c>
      <c r="I254" s="49">
        <f t="shared" si="12"/>
        <v>3231242</v>
      </c>
    </row>
    <row r="255" spans="1:9" ht="34.200000000000003">
      <c r="A255" s="175" t="s">
        <v>236</v>
      </c>
      <c r="B255" s="176" t="s">
        <v>0</v>
      </c>
      <c r="C255" s="176" t="s">
        <v>234</v>
      </c>
      <c r="D255" s="176" t="s">
        <v>237</v>
      </c>
      <c r="E255" s="90" t="s">
        <v>3</v>
      </c>
      <c r="F255" s="90" t="s">
        <v>3</v>
      </c>
      <c r="G255" s="20">
        <v>0</v>
      </c>
      <c r="H255" s="91">
        <f>H256</f>
        <v>3231242</v>
      </c>
      <c r="I255" s="92">
        <f t="shared" si="12"/>
        <v>3231242</v>
      </c>
    </row>
    <row r="256" spans="1:9" ht="36">
      <c r="A256" s="178" t="s">
        <v>238</v>
      </c>
      <c r="B256" s="179" t="s">
        <v>0</v>
      </c>
      <c r="C256" s="179" t="s">
        <v>234</v>
      </c>
      <c r="D256" s="179" t="s">
        <v>237</v>
      </c>
      <c r="E256" s="90" t="s">
        <v>3</v>
      </c>
      <c r="F256" s="90" t="s">
        <v>3</v>
      </c>
      <c r="G256" s="20">
        <v>0</v>
      </c>
      <c r="H256" s="91">
        <f>H257</f>
        <v>3231242</v>
      </c>
      <c r="I256" s="92">
        <f t="shared" si="12"/>
        <v>3231242</v>
      </c>
    </row>
    <row r="257" spans="1:9">
      <c r="A257" s="175" t="s">
        <v>104</v>
      </c>
      <c r="B257" s="176" t="s">
        <v>0</v>
      </c>
      <c r="C257" s="176" t="s">
        <v>234</v>
      </c>
      <c r="D257" s="176" t="s">
        <v>237</v>
      </c>
      <c r="E257" s="14" t="s">
        <v>2</v>
      </c>
      <c r="F257" s="14" t="s">
        <v>3</v>
      </c>
      <c r="G257" s="40">
        <v>0</v>
      </c>
      <c r="H257" s="48">
        <f>H258</f>
        <v>3231242</v>
      </c>
      <c r="I257" s="49">
        <f t="shared" si="12"/>
        <v>3231242</v>
      </c>
    </row>
    <row r="258" spans="1:9" ht="22.8">
      <c r="A258" s="180" t="s">
        <v>105</v>
      </c>
      <c r="B258" s="181" t="s">
        <v>0</v>
      </c>
      <c r="C258" s="181" t="s">
        <v>234</v>
      </c>
      <c r="D258" s="181" t="s">
        <v>237</v>
      </c>
      <c r="E258" s="23" t="s">
        <v>2</v>
      </c>
      <c r="F258" s="23" t="s">
        <v>106</v>
      </c>
      <c r="G258" s="42">
        <v>0</v>
      </c>
      <c r="H258" s="78">
        <v>3231242</v>
      </c>
      <c r="I258" s="79">
        <f t="shared" si="12"/>
        <v>3231242</v>
      </c>
    </row>
    <row r="259" spans="1:9">
      <c r="A259" s="43"/>
      <c r="B259" s="43"/>
      <c r="C259" s="43"/>
      <c r="D259" s="43"/>
      <c r="E259" s="43"/>
      <c r="F259" s="43"/>
      <c r="G259" s="44"/>
    </row>
  </sheetData>
  <mergeCells count="16">
    <mergeCell ref="G6:I6"/>
    <mergeCell ref="D1:I1"/>
    <mergeCell ref="D2:I2"/>
    <mergeCell ref="D3:I3"/>
    <mergeCell ref="D4:I4"/>
    <mergeCell ref="G5:I5"/>
    <mergeCell ref="H8:H9"/>
    <mergeCell ref="I8:I9"/>
    <mergeCell ref="A7:I7"/>
    <mergeCell ref="A8:A9"/>
    <mergeCell ref="B8:B9"/>
    <mergeCell ref="C8:C9"/>
    <mergeCell ref="D8:D9"/>
    <mergeCell ref="E8:E9"/>
    <mergeCell ref="F8:F9"/>
    <mergeCell ref="G8:G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прил 3-2 </vt:lpstr>
      <vt:lpstr>прил 5-2</vt:lpstr>
      <vt:lpstr>прил 7-2</vt:lpstr>
      <vt:lpstr>'прил 3-2 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2020-01-14T06:32:06Z</dcterms:modified>
</cp:coreProperties>
</file>